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codeName="ThisWorkbook" defaultThemeVersion="166925"/>
  <mc:AlternateContent xmlns:mc="http://schemas.openxmlformats.org/markup-compatibility/2006">
    <mc:Choice Requires="x15">
      <x15ac:absPath xmlns:x15ac="http://schemas.microsoft.com/office/spreadsheetml/2010/11/ac" url="https://scottishepa.sharepoint.com/sites/Materials-CommunitiesFund/Shared Documents/Communities Fund/Notification forms/"/>
    </mc:Choice>
  </mc:AlternateContent>
  <xr:revisionPtr revIDLastSave="44" documentId="8_{5D9E1744-7E64-4E7A-B77E-279682859C22}" xr6:coauthVersionLast="47" xr6:coauthVersionMax="47" xr10:uidLastSave="{35154799-4198-4AAD-8098-43B8DFF2236F}"/>
  <bookViews>
    <workbookView xWindow="-120" yWindow="-120" windowWidth="38640" windowHeight="21240" tabRatio="599" activeTab="4" xr2:uid="{00000000-000D-0000-FFFF-FFFF00000000}"/>
  </bookViews>
  <sheets>
    <sheet name="How we use your information" sheetId="1" r:id="rId1"/>
    <sheet name="Submission Instructions" sheetId="10" r:id="rId2"/>
    <sheet name="Contact Details" sheetId="5" r:id="rId3"/>
    <sheet name="Qualifying Contributions" sheetId="2" r:id="rId4"/>
    <sheet name="Project Enrolment" sheetId="3" r:id="rId5"/>
    <sheet name="Transfer to Project" sheetId="4" r:id="rId6"/>
    <sheet name="CTP" sheetId="7" r:id="rId7"/>
    <sheet name="Other fund transfer" sheetId="8" r:id="rId8"/>
    <sheet name="Declaration" sheetId="9" r:id="rId9"/>
    <sheet name="Lookup tables" sheetId="6" state="hidden" r:id="rId10"/>
  </sheets>
  <definedNames>
    <definedName name="_xlnm._FilterDatabase" localSheetId="9" hidden="1">'Lookup tables'!$A$18:$C$18</definedName>
    <definedName name="AB_Name">'Contact Details'!$D$7</definedName>
    <definedName name="AB_Reference">'Contact Details'!$D$8</definedName>
    <definedName name="Notification_Date">'Contact Details'!$D$14</definedName>
    <definedName name="Notification_Month">'Contact Details'!$D$16</definedName>
    <definedName name="Notification_Year">'Contact Details'!$D$18</definedName>
    <definedName name="NotificationDate">'Contact Details'!$D$14</definedName>
    <definedName name="Notifier_Email">'Contact Details'!$D$12</definedName>
    <definedName name="Notifier_Name">'Contact Details'!$D$11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 i="7" l="1"/>
  <c r="F6" i="7"/>
  <c r="G6" i="7"/>
  <c r="D8" i="5"/>
  <c r="I5" i="2"/>
  <c r="J5" i="2" s="1"/>
  <c r="I6" i="2"/>
  <c r="J6" i="2" s="1"/>
  <c r="I7" i="2"/>
  <c r="J7" i="2" s="1"/>
  <c r="I8" i="2"/>
  <c r="J8" i="2" s="1"/>
  <c r="I9" i="2"/>
  <c r="J9" i="2" s="1"/>
  <c r="I10" i="2"/>
  <c r="J10" i="2" s="1"/>
  <c r="I11" i="2"/>
  <c r="J11" i="2" s="1"/>
  <c r="I12" i="2"/>
  <c r="J12" i="2" s="1"/>
  <c r="I13" i="2"/>
  <c r="J13" i="2" s="1"/>
  <c r="I14" i="2"/>
  <c r="J14" i="2" s="1"/>
  <c r="I15" i="2"/>
  <c r="J15" i="2" s="1"/>
  <c r="Q7" i="8"/>
  <c r="Q8" i="8"/>
  <c r="Q9" i="8"/>
  <c r="Q10" i="8"/>
  <c r="Q11" i="8"/>
  <c r="Q12" i="8"/>
  <c r="Q13" i="8"/>
  <c r="Q14" i="8"/>
  <c r="Q15" i="8"/>
  <c r="Q16" i="8"/>
  <c r="Q17" i="8"/>
  <c r="Q18" i="8"/>
  <c r="Q19" i="8"/>
  <c r="Q20" i="8"/>
  <c r="Q21" i="8"/>
  <c r="D7" i="8"/>
  <c r="D8" i="8"/>
  <c r="D9" i="8"/>
  <c r="D10" i="8"/>
  <c r="D11" i="8"/>
  <c r="D12" i="8"/>
  <c r="D13" i="8"/>
  <c r="D14" i="8"/>
  <c r="D15" i="8"/>
  <c r="D16" i="8"/>
  <c r="D17" i="8"/>
  <c r="D18" i="8"/>
  <c r="D19" i="8"/>
  <c r="D20" i="8"/>
  <c r="D21" i="8"/>
  <c r="D6" i="8"/>
  <c r="F7" i="7"/>
  <c r="F8" i="7"/>
  <c r="F9" i="7"/>
  <c r="F10" i="7"/>
  <c r="F11" i="7"/>
  <c r="F12" i="7"/>
  <c r="F13" i="7"/>
  <c r="F14" i="7"/>
  <c r="F15" i="7"/>
  <c r="F16" i="7"/>
  <c r="F17" i="7"/>
  <c r="F18" i="7"/>
  <c r="F19" i="7"/>
  <c r="F20" i="7"/>
  <c r="AL5" i="3"/>
  <c r="AL6" i="3"/>
  <c r="AL7" i="3"/>
  <c r="AL8" i="3"/>
  <c r="AL9" i="3"/>
  <c r="AL10" i="3"/>
  <c r="AL11" i="3"/>
  <c r="AL12" i="3"/>
  <c r="AL13" i="3"/>
  <c r="AL14" i="3"/>
  <c r="AL15" i="3"/>
  <c r="AL16" i="3"/>
  <c r="AL17" i="3"/>
  <c r="AL18" i="3"/>
  <c r="AL19" i="3"/>
  <c r="AL20" i="3"/>
  <c r="AL21" i="3"/>
  <c r="AL22" i="3"/>
  <c r="AL23" i="3"/>
  <c r="AL24" i="3"/>
  <c r="AL25" i="3"/>
  <c r="AL26" i="3"/>
  <c r="AL27" i="3"/>
  <c r="T5" i="4"/>
  <c r="T6" i="4"/>
  <c r="T7" i="4"/>
  <c r="T8" i="4"/>
  <c r="T9" i="4"/>
  <c r="T10" i="4"/>
  <c r="T11" i="4"/>
  <c r="T12" i="4"/>
  <c r="T13" i="4"/>
  <c r="T14" i="4"/>
  <c r="T15" i="4"/>
  <c r="T16" i="4"/>
  <c r="T17" i="4"/>
  <c r="T18" i="4"/>
  <c r="T19" i="4"/>
  <c r="T20" i="4"/>
  <c r="T21" i="4"/>
  <c r="T22" i="4"/>
  <c r="T23" i="4"/>
  <c r="T24" i="4"/>
  <c r="T25" i="4"/>
  <c r="T26" i="4"/>
  <c r="T27" i="4"/>
  <c r="D5" i="4"/>
  <c r="D6" i="4"/>
  <c r="D7" i="4"/>
  <c r="D8" i="4"/>
  <c r="D9" i="4"/>
  <c r="D10" i="4"/>
  <c r="D11" i="4"/>
  <c r="D12" i="4"/>
  <c r="D13" i="4"/>
  <c r="D14" i="4"/>
  <c r="D15" i="4"/>
  <c r="D16" i="4"/>
  <c r="D17" i="4"/>
  <c r="D18" i="4"/>
  <c r="D19" i="4"/>
  <c r="D20" i="4"/>
  <c r="D21" i="4"/>
  <c r="D22" i="4"/>
  <c r="D23" i="4"/>
  <c r="D24" i="4"/>
  <c r="D25" i="4"/>
  <c r="D26" i="4"/>
  <c r="D27" i="4"/>
  <c r="D5" i="3"/>
  <c r="D6" i="3"/>
  <c r="D7" i="3"/>
  <c r="D8" i="3"/>
  <c r="D9" i="3"/>
  <c r="D10" i="3"/>
  <c r="D11" i="3"/>
  <c r="D12" i="3"/>
  <c r="D13" i="3"/>
  <c r="D14" i="3"/>
  <c r="D15" i="3"/>
  <c r="D16" i="3"/>
  <c r="D17" i="3"/>
  <c r="D18" i="3"/>
  <c r="D19" i="3"/>
  <c r="D20" i="3"/>
  <c r="D21" i="3"/>
  <c r="D22" i="3"/>
  <c r="D23" i="3"/>
  <c r="D24" i="3"/>
  <c r="D25" i="3"/>
  <c r="D26" i="3"/>
  <c r="D27" i="3"/>
  <c r="D5" i="2"/>
  <c r="O5" i="2"/>
  <c r="O6" i="2"/>
  <c r="O7" i="2"/>
  <c r="O8" i="2"/>
  <c r="O9" i="2"/>
  <c r="O10" i="2"/>
  <c r="O11" i="2"/>
  <c r="O12" i="2"/>
  <c r="O13" i="2"/>
  <c r="O14" i="2"/>
  <c r="O15" i="2"/>
  <c r="D6" i="2"/>
  <c r="D7" i="2"/>
  <c r="D8" i="2"/>
  <c r="D9" i="2"/>
  <c r="D10" i="2"/>
  <c r="D11" i="2"/>
  <c r="D12" i="2"/>
  <c r="D13" i="2"/>
  <c r="D14" i="2"/>
  <c r="D15" i="2"/>
  <c r="I7" i="8"/>
  <c r="I8" i="8"/>
  <c r="I9" i="8"/>
  <c r="I10" i="8"/>
  <c r="I11" i="8"/>
  <c r="I12" i="8"/>
  <c r="I13" i="8"/>
  <c r="I14" i="8"/>
  <c r="I15" i="8"/>
  <c r="I16" i="8"/>
  <c r="I17" i="8"/>
  <c r="I18" i="8"/>
  <c r="I19" i="8"/>
  <c r="I20" i="8"/>
  <c r="I21" i="8"/>
  <c r="C6" i="8"/>
  <c r="E7" i="7"/>
  <c r="E8" i="7"/>
  <c r="E9" i="7"/>
  <c r="E10" i="7"/>
  <c r="E11" i="7"/>
  <c r="E12" i="7"/>
  <c r="E13" i="7"/>
  <c r="E14" i="7"/>
  <c r="E15" i="7"/>
  <c r="E16" i="7"/>
  <c r="E17" i="7"/>
  <c r="E18" i="7"/>
  <c r="E19" i="7"/>
  <c r="E20" i="7"/>
  <c r="G8" i="8"/>
  <c r="G9" i="8"/>
  <c r="G10" i="8"/>
  <c r="G11" i="8"/>
  <c r="G12" i="8"/>
  <c r="G13" i="8"/>
  <c r="G14" i="8"/>
  <c r="G15" i="8"/>
  <c r="G16" i="8"/>
  <c r="G17" i="8"/>
  <c r="G18" i="8"/>
  <c r="G19" i="8"/>
  <c r="G20" i="8"/>
  <c r="G21" i="8"/>
  <c r="C7" i="8"/>
  <c r="C8" i="8"/>
  <c r="C9" i="8"/>
  <c r="C10" i="8"/>
  <c r="C11" i="8"/>
  <c r="C12" i="8"/>
  <c r="C13" i="8"/>
  <c r="C14" i="8"/>
  <c r="C15" i="8"/>
  <c r="C16" i="8"/>
  <c r="C17" i="8"/>
  <c r="C18" i="8"/>
  <c r="C19" i="8"/>
  <c r="C20" i="8"/>
  <c r="C21" i="8"/>
  <c r="C7" i="7"/>
  <c r="C8" i="7"/>
  <c r="C9" i="7"/>
  <c r="C10" i="7"/>
  <c r="C11" i="7"/>
  <c r="C12" i="7"/>
  <c r="C13" i="7"/>
  <c r="C14" i="7"/>
  <c r="C15" i="7"/>
  <c r="C16" i="7"/>
  <c r="C17" i="7"/>
  <c r="C18" i="7"/>
  <c r="C19" i="7"/>
  <c r="C20" i="7"/>
  <c r="C6" i="7"/>
  <c r="C5" i="4"/>
  <c r="C6" i="4"/>
  <c r="C7" i="4"/>
  <c r="C8" i="4"/>
  <c r="C9" i="4"/>
  <c r="C10" i="4"/>
  <c r="C11" i="4"/>
  <c r="C12" i="4"/>
  <c r="C13" i="4"/>
  <c r="C14" i="4"/>
  <c r="C15" i="4"/>
  <c r="C16" i="4"/>
  <c r="C17" i="4"/>
  <c r="C18" i="4"/>
  <c r="C19" i="4"/>
  <c r="C20" i="4"/>
  <c r="C21" i="4"/>
  <c r="C22" i="4"/>
  <c r="C23" i="4"/>
  <c r="C24" i="4"/>
  <c r="C25" i="4"/>
  <c r="C26" i="4"/>
  <c r="C27" i="4"/>
  <c r="C5" i="3"/>
  <c r="C6" i="3"/>
  <c r="C7" i="3"/>
  <c r="C8" i="3"/>
  <c r="C9" i="3"/>
  <c r="C10" i="3"/>
  <c r="C11" i="3"/>
  <c r="C12" i="3"/>
  <c r="C13" i="3"/>
  <c r="C14" i="3"/>
  <c r="C15" i="3"/>
  <c r="C16" i="3"/>
  <c r="C17" i="3"/>
  <c r="C18" i="3"/>
  <c r="C19" i="3"/>
  <c r="C20" i="3"/>
  <c r="C21" i="3"/>
  <c r="C22" i="3"/>
  <c r="C23" i="3"/>
  <c r="C24" i="3"/>
  <c r="C25" i="3"/>
  <c r="C26" i="3"/>
  <c r="C27" i="3"/>
  <c r="C5" i="2"/>
  <c r="C6" i="2"/>
  <c r="C7" i="2"/>
  <c r="C8" i="2"/>
  <c r="C9" i="2"/>
  <c r="C10" i="2"/>
  <c r="C11" i="2"/>
  <c r="C12" i="2"/>
  <c r="C13" i="2"/>
  <c r="C14" i="2"/>
  <c r="C15" i="2"/>
  <c r="N5" i="4"/>
  <c r="N6" i="4"/>
  <c r="N7" i="4"/>
  <c r="N8" i="4"/>
  <c r="N9" i="4"/>
  <c r="N10" i="4"/>
  <c r="N11" i="4"/>
  <c r="N12" i="4"/>
  <c r="N13" i="4"/>
  <c r="N14" i="4"/>
  <c r="N15" i="4"/>
  <c r="N16" i="4"/>
  <c r="N17" i="4"/>
  <c r="N18" i="4"/>
  <c r="N19" i="4"/>
  <c r="N20" i="4"/>
  <c r="N21" i="4"/>
  <c r="N22" i="4"/>
  <c r="N23" i="4"/>
  <c r="N24" i="4"/>
  <c r="N25" i="4"/>
  <c r="N26" i="4"/>
  <c r="N27" i="4"/>
  <c r="N22" i="8"/>
  <c r="C18" i="9" s="1"/>
  <c r="W21" i="7"/>
  <c r="C15" i="9" s="1"/>
  <c r="L28" i="4"/>
  <c r="C12" i="9" s="1"/>
  <c r="U28" i="3"/>
  <c r="C9" i="9" s="1"/>
  <c r="H16" i="2"/>
  <c r="C6" i="9" s="1"/>
  <c r="J16" i="2" l="1"/>
  <c r="E7" i="8" l="1"/>
  <c r="E15" i="8"/>
  <c r="G9" i="7"/>
  <c r="G17" i="7"/>
  <c r="E9" i="4"/>
  <c r="E17" i="4"/>
  <c r="E25" i="4"/>
  <c r="E6" i="8"/>
  <c r="E24" i="4"/>
  <c r="E8" i="8"/>
  <c r="E16" i="8"/>
  <c r="G10" i="7"/>
  <c r="G18" i="7"/>
  <c r="E10" i="4"/>
  <c r="E18" i="4"/>
  <c r="E26" i="4"/>
  <c r="E9" i="8"/>
  <c r="E17" i="8"/>
  <c r="G11" i="7"/>
  <c r="G19" i="7"/>
  <c r="E11" i="4"/>
  <c r="E19" i="4"/>
  <c r="E27" i="4"/>
  <c r="E14" i="8"/>
  <c r="E16" i="4"/>
  <c r="E10" i="8"/>
  <c r="E18" i="8"/>
  <c r="G12" i="7"/>
  <c r="G20" i="7"/>
  <c r="E12" i="4"/>
  <c r="E20" i="4"/>
  <c r="E11" i="8"/>
  <c r="E19" i="8"/>
  <c r="G13" i="7"/>
  <c r="E5" i="4"/>
  <c r="E13" i="4"/>
  <c r="E21" i="4"/>
  <c r="G16" i="7"/>
  <c r="E8" i="4"/>
  <c r="E12" i="8"/>
  <c r="E20" i="8"/>
  <c r="G14" i="7"/>
  <c r="E6" i="4"/>
  <c r="E14" i="4"/>
  <c r="E22" i="4"/>
  <c r="G8" i="7"/>
  <c r="E13" i="8"/>
  <c r="E21" i="8"/>
  <c r="G7" i="7"/>
  <c r="G15" i="7"/>
  <c r="E7" i="4"/>
  <c r="E15" i="4"/>
  <c r="E23" i="4"/>
  <c r="E5" i="3"/>
  <c r="E13" i="3"/>
  <c r="E21" i="3"/>
  <c r="E17" i="3"/>
  <c r="E10" i="3"/>
  <c r="E18" i="3"/>
  <c r="E26" i="3"/>
  <c r="E12" i="3"/>
  <c r="E6" i="3"/>
  <c r="E14" i="3"/>
  <c r="E22" i="3"/>
  <c r="E25" i="3"/>
  <c r="E11" i="3"/>
  <c r="E19" i="3"/>
  <c r="E27" i="3"/>
  <c r="E20" i="3"/>
  <c r="E7" i="3"/>
  <c r="E15" i="3"/>
  <c r="E23" i="3"/>
  <c r="E8" i="3"/>
  <c r="E16" i="3"/>
  <c r="E24" i="3"/>
  <c r="E9" i="3"/>
  <c r="E13" i="2"/>
  <c r="E14" i="2"/>
  <c r="E6" i="2"/>
  <c r="E7" i="2"/>
  <c r="E15" i="2"/>
  <c r="E8" i="2"/>
  <c r="E5" i="2"/>
  <c r="E9" i="2"/>
  <c r="E10" i="2"/>
  <c r="E11" i="2"/>
  <c r="E12" i="2"/>
</calcChain>
</file>

<file path=xl/sharedStrings.xml><?xml version="1.0" encoding="utf-8"?>
<sst xmlns="http://schemas.openxmlformats.org/spreadsheetml/2006/main" count="455" uniqueCount="339">
  <si>
    <t>July 2023</t>
  </si>
  <si>
    <t>V4.0</t>
  </si>
  <si>
    <t xml:space="preserve">Scottish Landfill Communities Fund </t>
  </si>
  <si>
    <t>Statutory Notifications</t>
  </si>
  <si>
    <t>Please use this form to notify SEPA of the receipt or transfer of SLCF Funds, the enrolment of projects awarded funding or reimbursement of funds by a Contributing Third Party.</t>
  </si>
  <si>
    <t>How we use your information</t>
  </si>
  <si>
    <t xml:space="preserve">The Scottish Environment Protection Agency (SEPA) will be the data controller of the information you provide in this form. SEPA was established under the Environment Act 1995 and is responsible for protecting and improving the environment. SEPA also has functions relating to Scottish Landfill Tax and is the regulator of the Scottish Landfill Communities Fund (the "Fund"). 
The information provided in this form will be processed by SEPA to monitor compliance with your obligations as an Approved Body, maintain the published register of Approved Bodies, collate and publish SLCF statistics and in otherwise discharging SEPA's regulatory obligations under the Regulations. 
SEPA may also use your information: 
* in exercising its other functions and powers in connection with the Scottish Landfill Tax and protecting and improving the environment; 
* to offer/provide you with literature/services and guidance relating to the Fund, the Scottish Landfill Tax and other environmental affairs; 
* to carry out statistical analysis, research and development on environmental and Scottish Landfill Tax issues;
* to provide published information to enquirers; 
* to investigate possible breaches of environmental and Scottish Landfill Tax law and taking any resulting action;
* to prevent breaches of environmental and Scottish Landfill Tax law;
* for the purposes of public consultations; or
* for the purposes of public consultations; or
* to assess customer service satisfaction and improve our service.
We may also share your information with (and obtain information about you from) public bodies such as Revenue Scotland, the Scottish Government, the Police, HMRC, ENTRUST, the Health &amp; Safety Executive, local authorities and the emergency services, and organisations and agents that act for them. Any such data sharing will be for various purposes, such as making sure the information is accurate, to prevent or detect crime, to protect public funds and enabling the relevant public bodies to perform their statutory functions. </t>
  </si>
  <si>
    <t xml:space="preserve"> </t>
  </si>
  <si>
    <t>You should ensure that any persons named on this form are informed of the contents of this notice.</t>
  </si>
  <si>
    <t>Next</t>
  </si>
  <si>
    <t>Completing and Submitting the Notification Workbook</t>
  </si>
  <si>
    <r>
      <t xml:space="preserve">Entering data into the excel workbook should be self-explanatory, however, if you have any problems, please contact us and we will be happy to help you. 
1. </t>
    </r>
    <r>
      <rPr>
        <b/>
        <sz val="11"/>
        <color rgb="FF000000"/>
        <rFont val="Arial"/>
        <family val="2"/>
      </rPr>
      <t xml:space="preserve">Enter your contact details, </t>
    </r>
    <r>
      <rPr>
        <sz val="11"/>
        <color rgb="FF000000"/>
        <rFont val="Arial"/>
        <family val="2"/>
      </rPr>
      <t xml:space="preserve">date of submission and month and year the submission relates to in the "Contact details" tab (answer all 5 questions).     
2. </t>
    </r>
    <r>
      <rPr>
        <b/>
        <sz val="11"/>
        <color rgb="FF000000"/>
        <rFont val="Arial"/>
        <family val="2"/>
      </rPr>
      <t>Enter the relevant details</t>
    </r>
    <r>
      <rPr>
        <sz val="11"/>
        <color rgb="FF000000"/>
        <rFont val="Arial"/>
        <family val="2"/>
      </rPr>
      <t xml:space="preserve"> into the "Qualifying Contributions", "Project Enrolment", "Transfer to Project", "CTP" or "Other Fund Transfer" tab(s) as necessary.
3. </t>
    </r>
    <r>
      <rPr>
        <b/>
        <sz val="11"/>
        <color rgb="FF000000"/>
        <rFont val="Arial"/>
        <family val="2"/>
      </rPr>
      <t>Complete the authorised to submit box</t>
    </r>
    <r>
      <rPr>
        <sz val="11"/>
        <color rgb="FF000000"/>
        <rFont val="Arial"/>
        <family val="2"/>
      </rPr>
      <t xml:space="preserve"> in the "Declaration" tab. 
4. </t>
    </r>
    <r>
      <rPr>
        <b/>
        <sz val="11"/>
        <color rgb="FF000000"/>
        <rFont val="Arial"/>
        <family val="2"/>
      </rPr>
      <t>Submit</t>
    </r>
    <r>
      <rPr>
        <sz val="11"/>
        <color rgb="FF000000"/>
        <rFont val="Arial"/>
        <family val="2"/>
      </rPr>
      <t xml:space="preserve"> the completed workbook as an attachment to </t>
    </r>
    <r>
      <rPr>
        <b/>
        <i/>
        <sz val="11"/>
        <color rgb="FF000000"/>
        <rFont val="Arial"/>
        <family val="2"/>
      </rPr>
      <t>slcf@sepa.org.uk</t>
    </r>
    <r>
      <rPr>
        <sz val="11"/>
        <color rgb="FF000000"/>
        <rFont val="Arial"/>
        <family val="2"/>
      </rPr>
      <t xml:space="preserve">               </t>
    </r>
  </si>
  <si>
    <r>
      <rPr>
        <b/>
        <sz val="11"/>
        <color rgb="FF000000"/>
        <rFont val="Arial"/>
        <family val="2"/>
      </rPr>
      <t xml:space="preserve">Details of Contributions received </t>
    </r>
    <r>
      <rPr>
        <sz val="11"/>
        <color rgb="FF000000"/>
        <rFont val="Arial"/>
        <family val="2"/>
      </rPr>
      <t>should be submitted</t>
    </r>
    <r>
      <rPr>
        <b/>
        <sz val="11"/>
        <color rgb="FF000000"/>
        <rFont val="Arial"/>
        <family val="2"/>
      </rPr>
      <t xml:space="preserve"> within 7 days</t>
    </r>
    <r>
      <rPr>
        <sz val="11"/>
        <color rgb="FF000000"/>
        <rFont val="Arial"/>
        <family val="2"/>
      </rPr>
      <t xml:space="preserve"> of receipt as required by Regulation 30 (f)-(g).
We are happy to accept details of project enrolments, transfers of funds or being aware of a CTP payment as a monthly summary submission by the submission deadlines noted below. 
If you have had </t>
    </r>
    <r>
      <rPr>
        <b/>
        <sz val="11"/>
        <color rgb="FF000000"/>
        <rFont val="Arial"/>
        <family val="2"/>
      </rPr>
      <t>no SLCF activity</t>
    </r>
    <r>
      <rPr>
        <sz val="11"/>
        <color rgb="FF000000"/>
        <rFont val="Arial"/>
        <family val="2"/>
      </rPr>
      <t xml:space="preserve"> within a month, please notify SEPA of a </t>
    </r>
    <r>
      <rPr>
        <b/>
        <sz val="11"/>
        <color rgb="FF000000"/>
        <rFont val="Arial"/>
        <family val="2"/>
      </rPr>
      <t>nil return</t>
    </r>
    <r>
      <rPr>
        <sz val="11"/>
        <color rgb="FF000000"/>
        <rFont val="Arial"/>
        <family val="2"/>
      </rPr>
      <t xml:space="preserve"> by emailing slcf@sepa.org.uk by the dates below: </t>
    </r>
  </si>
  <si>
    <t>Month submission relates to</t>
  </si>
  <si>
    <t>Submission deadline</t>
  </si>
  <si>
    <t>April</t>
  </si>
  <si>
    <t xml:space="preserve">7 May </t>
  </si>
  <si>
    <t>May</t>
  </si>
  <si>
    <t>7 June</t>
  </si>
  <si>
    <t>June</t>
  </si>
  <si>
    <t>7 July</t>
  </si>
  <si>
    <t>July</t>
  </si>
  <si>
    <t>7 August</t>
  </si>
  <si>
    <t>August</t>
  </si>
  <si>
    <t>7 September</t>
  </si>
  <si>
    <t>September</t>
  </si>
  <si>
    <t>7 October</t>
  </si>
  <si>
    <t>October</t>
  </si>
  <si>
    <t>7 November</t>
  </si>
  <si>
    <t>November</t>
  </si>
  <si>
    <t>7 December</t>
  </si>
  <si>
    <t>December</t>
  </si>
  <si>
    <t>7 January</t>
  </si>
  <si>
    <t>January</t>
  </si>
  <si>
    <t>7 February</t>
  </si>
  <si>
    <t>February</t>
  </si>
  <si>
    <t>7 March</t>
  </si>
  <si>
    <t>March</t>
  </si>
  <si>
    <t>7 April</t>
  </si>
  <si>
    <t xml:space="preserve">Please clearly indicate information already submitted (such as contributions notified during the month) and any corrections to previously submitted information. </t>
  </si>
  <si>
    <t xml:space="preserve">If you have any questions, please do not hesitate to contact us.  </t>
  </si>
  <si>
    <t>Contact Details</t>
  </si>
  <si>
    <t xml:space="preserve">Enter the details of someone we can contact about your notification. </t>
  </si>
  <si>
    <t>Which organisation do you represent?</t>
  </si>
  <si>
    <t>If you are a Landfill Operator notifying us of a CTP payment, please choose "Landfill Operator" from this list</t>
  </si>
  <si>
    <t xml:space="preserve">AB Name: </t>
  </si>
  <si>
    <t>Select from list</t>
  </si>
  <si>
    <t xml:space="preserve">AB Reference Number: </t>
  </si>
  <si>
    <t>Automatically selected</t>
  </si>
  <si>
    <t xml:space="preserve">Who is submitting this notification? </t>
  </si>
  <si>
    <t xml:space="preserve">Name: </t>
  </si>
  <si>
    <t>Contact e-mail:</t>
  </si>
  <si>
    <t>Date of Notification:</t>
  </si>
  <si>
    <t>dd/mm/yyyy</t>
  </si>
  <si>
    <t>Month Notification relates to:</t>
  </si>
  <si>
    <t>Year Notification relates to:</t>
  </si>
  <si>
    <r>
      <t>Please use the tabs at the bottom of this spreadsheet to navigate through to each type of notification. Once complete, please attach this spreadsheet to an email and send to</t>
    </r>
    <r>
      <rPr>
        <b/>
        <sz val="11"/>
        <color rgb="FFFFFFFF"/>
        <rFont val="Arial"/>
        <family val="2"/>
      </rPr>
      <t xml:space="preserve"> SLCF@sepa.org.uk</t>
    </r>
  </si>
  <si>
    <t>Qualifying Contributions Received</t>
  </si>
  <si>
    <t>Enter the details of the Qualifying contribution(s) you have received</t>
  </si>
  <si>
    <t>Unique ID</t>
  </si>
  <si>
    <t>Data Added by</t>
  </si>
  <si>
    <t>Date of Data Entry</t>
  </si>
  <si>
    <t>AB Name</t>
  </si>
  <si>
    <t>AB Registration Number</t>
  </si>
  <si>
    <t>Name of the Landfill Operator making the qualifying contribution (QC)</t>
  </si>
  <si>
    <t>Date you received this contribution</t>
  </si>
  <si>
    <t>Value of contribution received (£)</t>
  </si>
  <si>
    <t>Subvention Rate</t>
  </si>
  <si>
    <t>Invoice Value</t>
  </si>
  <si>
    <t>Invoice Raised or Issued (date)</t>
  </si>
  <si>
    <t>Invoice Number</t>
  </si>
  <si>
    <t>Invoice Paid (on time)</t>
  </si>
  <si>
    <t>Date invoice Paid</t>
  </si>
  <si>
    <t>Notification Date</t>
  </si>
  <si>
    <t>Comments</t>
  </si>
  <si>
    <t>£ value</t>
  </si>
  <si>
    <t>automatically calculated from received date</t>
  </si>
  <si>
    <t>automatically calculated</t>
  </si>
  <si>
    <t>Please use this section if you would like us to note anything in particular about this contribution</t>
  </si>
  <si>
    <t>TOTAL NOTIFIED</t>
  </si>
  <si>
    <t>Project Enrolments</t>
  </si>
  <si>
    <t>Enter the details of the Projects you have enrolled</t>
  </si>
  <si>
    <t xml:space="preserve">Project Address: </t>
  </si>
  <si>
    <t>NGR Finder</t>
  </si>
  <si>
    <t>Qualifying Contribution(s) being allocated to this project</t>
  </si>
  <si>
    <t>Project Enrolment Number</t>
  </si>
  <si>
    <t>Project applicant</t>
  </si>
  <si>
    <t>Project Name</t>
  </si>
  <si>
    <t>Enrolment Date</t>
  </si>
  <si>
    <t>Brief Project Description</t>
  </si>
  <si>
    <t>Building Number and Street Name</t>
  </si>
  <si>
    <t>Street name 2</t>
  </si>
  <si>
    <t>Town</t>
  </si>
  <si>
    <t>County</t>
  </si>
  <si>
    <t>Postcode</t>
  </si>
  <si>
    <t>Project Location: National Grid Reference</t>
  </si>
  <si>
    <t>Supported Object (s)</t>
  </si>
  <si>
    <t>Expected Start Date of the project</t>
  </si>
  <si>
    <t>Expected End Date of the Project</t>
  </si>
  <si>
    <t>Total value of SLCF funds committed to the project by your AB (£)</t>
  </si>
  <si>
    <t>QC1: Contributing Landfill Operator</t>
  </si>
  <si>
    <t>QC 1: Date QC was Received</t>
  </si>
  <si>
    <t>QC 1: Total value of that QC (£)</t>
  </si>
  <si>
    <t>QC 1: Value of that QC allocated to this project (£)</t>
  </si>
  <si>
    <t>QC 2: Contributing Landfill Operator</t>
  </si>
  <si>
    <t>QC 2: Date QC was Received</t>
  </si>
  <si>
    <t>QC 2: Total value of that QC (£)</t>
  </si>
  <si>
    <t>QC 2: Value of that QC allocated to this project (£)</t>
  </si>
  <si>
    <t>QC 3: Contributing Landfill Operato</t>
  </si>
  <si>
    <t>QC 3: Date QC was Received</t>
  </si>
  <si>
    <t>QC 3: Total value of that QC (£)</t>
  </si>
  <si>
    <t>QC 3: Value of that QC allocated to this project (£)</t>
  </si>
  <si>
    <t>QC 4: Contributing Landfill Operato</t>
  </si>
  <si>
    <t>QC4: Date QC received</t>
  </si>
  <si>
    <t>QC4:Total value of that QC (£)</t>
  </si>
  <si>
    <t>QC 4: Value of that QC allocated to this project (£)</t>
  </si>
  <si>
    <t>Notes</t>
  </si>
  <si>
    <t>Please enter the unique reference number of the project
SLCF/AB/XXX/XXXXX</t>
  </si>
  <si>
    <t>Please enter the name of the organisation delivering the project</t>
  </si>
  <si>
    <t>Please enter the name of the project</t>
  </si>
  <si>
    <t>Enter date project was enrolled                    dd/mm/yyyy</t>
  </si>
  <si>
    <t xml:space="preserve">Please provide a brief description of what the project will do with their SLCF award. </t>
  </si>
  <si>
    <t>Please enter the building number and street name of the location of the project</t>
  </si>
  <si>
    <t>Please enter the project Town (or nearest town)</t>
  </si>
  <si>
    <t>Please select from the list</t>
  </si>
  <si>
    <t xml:space="preserve">Please enter the project postcode </t>
  </si>
  <si>
    <t>Enter a NGR of a point on the enrolled project site.</t>
  </si>
  <si>
    <t>A-F</t>
  </si>
  <si>
    <t>Enter indicative date                              dd/mm/yyyy</t>
  </si>
  <si>
    <t>Please provide details of the first (or only) qualifying contribution that has been committed to this project.</t>
  </si>
  <si>
    <t>Please provide details of the second (where relevant) qualifying contribution that has been committed to this project.</t>
  </si>
  <si>
    <t>Please provide details of the third (where relevant) qualifying contribution that has been committed to this project.</t>
  </si>
  <si>
    <t>Date notified to SEPA</t>
  </si>
  <si>
    <t>Please use this section if you would like us to note anything in particular about this project</t>
  </si>
  <si>
    <t>Transfer of funds to an Enrolled Project</t>
  </si>
  <si>
    <t>Enter the details of the Funds you have transferred to Enrolled Projects</t>
  </si>
  <si>
    <t>Transfer Date</t>
  </si>
  <si>
    <t>Amount transferred in this transaction</t>
  </si>
  <si>
    <t>Funds previously transferred</t>
  </si>
  <si>
    <t>Amount Remaining</t>
  </si>
  <si>
    <t>Is this the final transfer of funds to this project?</t>
  </si>
  <si>
    <t>Completion Date</t>
  </si>
  <si>
    <t xml:space="preserve">Will there be post completion monitoring? </t>
  </si>
  <si>
    <t>Details of Post completion monitoring</t>
  </si>
  <si>
    <t>Have you notified the contributing landfill operator of this transfer?</t>
  </si>
  <si>
    <t>Additional Details</t>
  </si>
  <si>
    <t>Automatically calculates based on responses</t>
  </si>
  <si>
    <t>Yes / No</t>
  </si>
  <si>
    <t>dd/mm/yyyy      (where final transfer has been made)</t>
  </si>
  <si>
    <t>Yes / No                 (where final transfer has been made)</t>
  </si>
  <si>
    <t>If there will be post completion monitoring, give brief details of the monitoring you will carry out.                                                                           e.g. duration and type of monitoring etc.</t>
  </si>
  <si>
    <t>Contributing Third Party Payments</t>
  </si>
  <si>
    <t>Enter the details of the CTPs that you have been notified of</t>
  </si>
  <si>
    <t>Qualifying Contribution CTP Payment relates to:</t>
  </si>
  <si>
    <t>Project CTP Payment relates to (where relevant):</t>
  </si>
  <si>
    <t xml:space="preserve">CTP Address: </t>
  </si>
  <si>
    <t>Name of Landfill Operator receiving the Third Party Payment</t>
  </si>
  <si>
    <t>SLfT Registration Number</t>
  </si>
  <si>
    <t>Date contribution was received</t>
  </si>
  <si>
    <t>Is this CTP linked to an enrolled project</t>
  </si>
  <si>
    <t>Name of Contributing Third Party (CTP)</t>
  </si>
  <si>
    <t>Street Name 2</t>
  </si>
  <si>
    <t>Date CTP payment was received</t>
  </si>
  <si>
    <t>Amount paid by the CTP in this transaction</t>
  </si>
  <si>
    <t xml:space="preserve">Who is notifying SEPA of this payment? </t>
  </si>
  <si>
    <t>Notification Date (LO)</t>
  </si>
  <si>
    <t>Notification Date (AB)</t>
  </si>
  <si>
    <t>select from list</t>
  </si>
  <si>
    <t>Please enter the name of the CTP</t>
  </si>
  <si>
    <t xml:space="preserve">Please enter the CTP's building number and street name </t>
  </si>
  <si>
    <t>Please enter the CTP's Town</t>
  </si>
  <si>
    <t xml:space="preserve">Please enter the CTP's postcode </t>
  </si>
  <si>
    <t>Please use this section if you would like us to note anything in particular about this CTP</t>
  </si>
  <si>
    <t>Transfer of funds between Approved Bodies or back to the Contributing Landfill Operator</t>
  </si>
  <si>
    <t>Enter the details of any transfer of SLCF Funds between your Approved Body and another Approved Body or back to the Contributing Landfill Operator</t>
  </si>
  <si>
    <t xml:space="preserve">Details of QC being transferred: </t>
  </si>
  <si>
    <t>AB Name (making transfer)</t>
  </si>
  <si>
    <t>AB Name (receiving transfer)</t>
  </si>
  <si>
    <t>AB Registration Number (receiving Transfer)</t>
  </si>
  <si>
    <t>landfill operator Name (receiving transfer)</t>
  </si>
  <si>
    <t>Date of Transfer</t>
  </si>
  <si>
    <t>Contributing Landfill Operator</t>
  </si>
  <si>
    <t>Date QC was Received</t>
  </si>
  <si>
    <t>Total value of that QC (£)</t>
  </si>
  <si>
    <t>Amount of this QC being Transferred</t>
  </si>
  <si>
    <t>Detail reason funds being transfereed</t>
  </si>
  <si>
    <t xml:space="preserve">Notified contributing LO of transfer? </t>
  </si>
  <si>
    <t>Funds can be transferred either to another Approved Body OR to the Contributing Landfill Operator                                                                                   Select from list</t>
  </si>
  <si>
    <t>Enter date funds were transferred from your AB  dd/mm/yyyy</t>
  </si>
  <si>
    <t xml:space="preserve">Please give a brief reason for the funds being transferred. </t>
  </si>
  <si>
    <t>Yes / No                           Select from list</t>
  </si>
  <si>
    <t>Please use this section if you would like us to note anything in particular about this Transfer</t>
  </si>
  <si>
    <t>V3.0</t>
  </si>
  <si>
    <t>Declaration</t>
  </si>
  <si>
    <t>In this submission, you have notified us about the following:</t>
  </si>
  <si>
    <t xml:space="preserve">Total value of Qualifying Contributions </t>
  </si>
  <si>
    <t xml:space="preserve">Total value of Project Enrolments </t>
  </si>
  <si>
    <t xml:space="preserve">Total value of funds transferred to a project </t>
  </si>
  <si>
    <t xml:space="preserve">Total value of Contributing Third Party payments </t>
  </si>
  <si>
    <t xml:space="preserve">Total value of funds transferred to an Approved Body or Landfill Operator </t>
  </si>
  <si>
    <t>To the best of my knowledge and belief the information in this form is true. I am authorised to submit this information on behalf of this Approved Body / Landfill Operator.</t>
  </si>
  <si>
    <t>please select answer</t>
  </si>
  <si>
    <r>
      <t xml:space="preserve">Please now save this spreadsheet, attach it to an email and send to </t>
    </r>
    <r>
      <rPr>
        <b/>
        <i/>
        <sz val="12"/>
        <color rgb="FFFFFFFF"/>
        <rFont val="Arial"/>
        <family val="2"/>
      </rPr>
      <t>SLCF@sepa.org.uk</t>
    </r>
  </si>
  <si>
    <t>Column1</t>
  </si>
  <si>
    <t>BCCF Environmental</t>
  </si>
  <si>
    <t>SLCF/AB/005</t>
  </si>
  <si>
    <t>Clackmannanshire and Stirling Environment Trust</t>
  </si>
  <si>
    <t>SLCF/AB/009</t>
  </si>
  <si>
    <t>Yes</t>
  </si>
  <si>
    <t>EB Scotland Ltd</t>
  </si>
  <si>
    <t>SLCF/AB/001</t>
  </si>
  <si>
    <t>No</t>
  </si>
  <si>
    <t>FCC Communities Foundation Ltd</t>
  </si>
  <si>
    <t>SLCF/AB/006</t>
  </si>
  <si>
    <t>Fife Environment Trust</t>
  </si>
  <si>
    <t>SLCF/AB/013</t>
  </si>
  <si>
    <t>Grantscape Ltd</t>
  </si>
  <si>
    <t>SLCF/AB/017</t>
  </si>
  <si>
    <t>Approved Body only</t>
  </si>
  <si>
    <t>LandTrust</t>
  </si>
  <si>
    <t>SLCF/AB/008</t>
  </si>
  <si>
    <t>Landfill Operator only</t>
  </si>
  <si>
    <t>LT Funding Ltd</t>
  </si>
  <si>
    <t>SLCF/AB/016</t>
  </si>
  <si>
    <t>Approved Body for Approved Body and Landfill Operator</t>
  </si>
  <si>
    <t>South West Environmental Action Trust (Dumfries)</t>
  </si>
  <si>
    <t>SLCF/AB/011</t>
  </si>
  <si>
    <t>Landfill Operator for Approved Body and Landfill Operator</t>
  </si>
  <si>
    <t>SUEZ Communities Trust</t>
  </si>
  <si>
    <t>SLCF/AB/002</t>
  </si>
  <si>
    <t>The Levenseat Trust</t>
  </si>
  <si>
    <t>SLCF/AB/007</t>
  </si>
  <si>
    <t>Third Sector Hebrides ( An Treas Roinn Innse Gall)</t>
  </si>
  <si>
    <t>SLCF/AB/015</t>
  </si>
  <si>
    <t>Valencia Communities Fund (formerly Viridor Credits Environmental Company)</t>
  </si>
  <si>
    <t>SLCF/AB/004</t>
  </si>
  <si>
    <t>Landfill Operator</t>
  </si>
  <si>
    <t>Subvention Fees</t>
  </si>
  <si>
    <t>Landfill Name</t>
  </si>
  <si>
    <t>Registration Number</t>
  </si>
  <si>
    <t>Data refresh by Revenue Scotland</t>
  </si>
  <si>
    <t>Start</t>
  </si>
  <si>
    <t>End</t>
  </si>
  <si>
    <t>Rate</t>
  </si>
  <si>
    <t>Angus Council</t>
  </si>
  <si>
    <t>Removed / closed</t>
  </si>
  <si>
    <t>Argyll and Bute Council</t>
  </si>
  <si>
    <t>SLfT15008</t>
  </si>
  <si>
    <t>Armstrong Waste Management Ltd</t>
  </si>
  <si>
    <t>SLfT15009</t>
  </si>
  <si>
    <t>Avondale Environmental Ltd</t>
  </si>
  <si>
    <t>SLfT15001</t>
  </si>
  <si>
    <t>Bae Systems Properties Ltd</t>
  </si>
  <si>
    <t>SLfT15022</t>
  </si>
  <si>
    <t>check date</t>
  </si>
  <si>
    <t>Barr Environmental Ltd</t>
  </si>
  <si>
    <t>SLfT15002</t>
  </si>
  <si>
    <t>Central Demolition (Recycling) Ltd</t>
  </si>
  <si>
    <t>SLfT15023</t>
  </si>
  <si>
    <t>Comhairle nan Eilean Siar</t>
  </si>
  <si>
    <t>SLfT15027</t>
  </si>
  <si>
    <t>Easter Hatton Enviromental (Waste Away) Ltd</t>
  </si>
  <si>
    <t>SLfT15016</t>
  </si>
  <si>
    <t>Months</t>
  </si>
  <si>
    <t>Years</t>
  </si>
  <si>
    <t>FCC Recycling (UK) Ltd</t>
  </si>
  <si>
    <t>SLfT15010</t>
  </si>
  <si>
    <t>Fife Council</t>
  </si>
  <si>
    <t>SLfT15006</t>
  </si>
  <si>
    <t>Highland Council</t>
  </si>
  <si>
    <t>SLfT15026</t>
  </si>
  <si>
    <t>Levenseat Ltd</t>
  </si>
  <si>
    <t>SLfT15025</t>
  </si>
  <si>
    <t>Locheil Logistics Ltd</t>
  </si>
  <si>
    <t>SLfT15007</t>
  </si>
  <si>
    <t>North Ayrshire Council</t>
  </si>
  <si>
    <t>Orkney Islands Council</t>
  </si>
  <si>
    <t>SLfT15029</t>
  </si>
  <si>
    <t>Patersons of Greenoakhill Ltd</t>
  </si>
  <si>
    <t>SLfT15004</t>
  </si>
  <si>
    <t>Renewi Argyll and Bute Limited (formerly Shanks Argyll &amp; Bute Ltd)</t>
  </si>
  <si>
    <t>SLfT15011</t>
  </si>
  <si>
    <t>Savoch Quarry and Recycling Limited</t>
  </si>
  <si>
    <t>SLfT15032</t>
  </si>
  <si>
    <t>Scottish Borders Council</t>
  </si>
  <si>
    <t>SLfT15033</t>
  </si>
  <si>
    <t>Scottish Power Generation Ltd</t>
  </si>
  <si>
    <t>SLfT15031</t>
  </si>
  <si>
    <t>Scottish Water</t>
  </si>
  <si>
    <t>SLfT15003</t>
  </si>
  <si>
    <t>Shetland Islands Council</t>
  </si>
  <si>
    <t>SLfT15030</t>
  </si>
  <si>
    <t>Smith Skip Ltd</t>
  </si>
  <si>
    <t>SLfT15024</t>
  </si>
  <si>
    <t>Stoneyhill Waste Management Ltd</t>
  </si>
  <si>
    <t>SLfT15017</t>
  </si>
  <si>
    <t>Straid Farms Ltd</t>
  </si>
  <si>
    <t>SLfT15028</t>
  </si>
  <si>
    <t>Tarbolton Landfill Ltd</t>
  </si>
  <si>
    <t>SLfT15012</t>
  </si>
  <si>
    <t>Tayside Contracts</t>
  </si>
  <si>
    <t>SLfT15020</t>
  </si>
  <si>
    <t>The Moray Council</t>
  </si>
  <si>
    <t>SLfT15036</t>
  </si>
  <si>
    <t>Viridor Waste Management Ltd</t>
  </si>
  <si>
    <t>SLfT15018</t>
  </si>
  <si>
    <t>Valencia Waste Management</t>
  </si>
  <si>
    <t>Aberdeen</t>
  </si>
  <si>
    <t>Aberdeenshire</t>
  </si>
  <si>
    <t>Angus</t>
  </si>
  <si>
    <t>Argyll and Bute</t>
  </si>
  <si>
    <t>Clackmannanshire</t>
  </si>
  <si>
    <t>Dumfries and Galloway</t>
  </si>
  <si>
    <t>Dundee</t>
  </si>
  <si>
    <t>East Ayrshire</t>
  </si>
  <si>
    <t>East Dunbartonshire</t>
  </si>
  <si>
    <t>East Lothian</t>
  </si>
  <si>
    <t>East Renfrewshire</t>
  </si>
  <si>
    <t>Edinburgh</t>
  </si>
  <si>
    <t>Falkirk</t>
  </si>
  <si>
    <t>Fife</t>
  </si>
  <si>
    <t>Glasgow</t>
  </si>
  <si>
    <t>Highland</t>
  </si>
  <si>
    <t>Inverclyde</t>
  </si>
  <si>
    <t>Midlothian</t>
  </si>
  <si>
    <t>Moray</t>
  </si>
  <si>
    <t>North Ayrshire</t>
  </si>
  <si>
    <t>North Lanarkshire</t>
  </si>
  <si>
    <t>Orkney</t>
  </si>
  <si>
    <t>Perth and Kinross</t>
  </si>
  <si>
    <t>Renfrewshire</t>
  </si>
  <si>
    <t>Scottish Borders</t>
  </si>
  <si>
    <t>Shetland Isles</t>
  </si>
  <si>
    <t>South Ayrshire</t>
  </si>
  <si>
    <t>South Lanarkshire</t>
  </si>
  <si>
    <t>Stirlingshire</t>
  </si>
  <si>
    <t>West Dunbartonshire</t>
  </si>
  <si>
    <t>West Lothian</t>
  </si>
  <si>
    <t>Western Isles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</si>
</sst>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dd/mm/yyyy;@"/>
    <numFmt numFmtId="165" formatCode="_-[$£-809]* #,##0.00_-;\-[$£-809]* #,##0.00_-;_-[$£-809]* &quot;-&quot;??_-;_-@_-"/>
    <numFmt numFmtId="166" formatCode="[$-F800]dddd\,\ mmmm\ dd\,\ yyyy"/>
  </numFmts>
  <fonts count="33" x14ac:knownFonts="1">
    <font>
      <sz val="11"/>
      <color theme="1"/>
      <name val="Calibri"/>
      <family val="2"/>
      <scheme val="minor"/>
    </font>
    <font>
      <sz val="24"/>
      <color theme="1"/>
      <name val="Calibri"/>
      <family val="2"/>
      <scheme val="minor"/>
    </font>
    <font>
      <sz val="11"/>
      <color rgb="FF000000"/>
      <name val="Calibri"/>
      <family val="2"/>
      <scheme val="minor"/>
    </font>
    <font>
      <i/>
      <sz val="11"/>
      <color theme="1"/>
      <name val="Calibri"/>
      <family val="2"/>
      <scheme val="minor"/>
    </font>
    <font>
      <b/>
      <sz val="11"/>
      <color theme="1"/>
      <name val="Calibri"/>
      <family val="2"/>
      <scheme val="minor"/>
    </font>
    <font>
      <sz val="24"/>
      <color rgb="FFFFFFFF"/>
      <name val="Calibri"/>
      <family val="2"/>
      <scheme val="minor"/>
    </font>
    <font>
      <i/>
      <sz val="11"/>
      <color rgb="FF000000"/>
      <name val="Calibri"/>
      <family val="2"/>
      <scheme val="minor"/>
    </font>
    <font>
      <b/>
      <sz val="11"/>
      <color rgb="FFFFFFFF"/>
      <name val="Calibri"/>
      <family val="2"/>
      <scheme val="minor"/>
    </font>
    <font>
      <u/>
      <sz val="11"/>
      <color theme="10"/>
      <name val="Calibri"/>
      <family val="2"/>
      <scheme val="minor"/>
    </font>
    <font>
      <sz val="18"/>
      <color rgb="FF4A8B2C"/>
      <name val="Calibri"/>
      <family val="2"/>
      <scheme val="minor"/>
    </font>
    <font>
      <sz val="24"/>
      <color rgb="FF000000"/>
      <name val="Calibri"/>
      <family val="2"/>
      <scheme val="minor"/>
    </font>
    <font>
      <sz val="11"/>
      <color rgb="FF000000"/>
      <name val="Arial"/>
      <family val="2"/>
    </font>
    <font>
      <i/>
      <sz val="8"/>
      <color rgb="FF000000"/>
      <name val="Calibri"/>
      <family val="2"/>
      <scheme val="minor"/>
    </font>
    <font>
      <sz val="8"/>
      <color theme="1"/>
      <name val="Calibri"/>
      <family val="2"/>
      <scheme val="minor"/>
    </font>
    <font>
      <sz val="11"/>
      <color rgb="FF444444"/>
      <name val="Calibri"/>
      <family val="2"/>
      <charset val="1"/>
    </font>
    <font>
      <sz val="11"/>
      <color rgb="FFFFFFFF"/>
      <name val="Calibri"/>
      <family val="2"/>
      <scheme val="minor"/>
    </font>
    <font>
      <sz val="8"/>
      <name val="Calibri"/>
      <family val="2"/>
      <scheme val="minor"/>
    </font>
    <font>
      <b/>
      <sz val="12"/>
      <color theme="1"/>
      <name val="Arial"/>
      <family val="2"/>
    </font>
    <font>
      <sz val="12"/>
      <color theme="1"/>
      <name val="Arial"/>
      <family val="2"/>
    </font>
    <font>
      <b/>
      <sz val="12"/>
      <color rgb="FF000000"/>
      <name val="Arial"/>
      <family val="2"/>
    </font>
    <font>
      <sz val="12"/>
      <color rgb="FF000000"/>
      <name val="Arial"/>
      <family val="2"/>
    </font>
    <font>
      <i/>
      <sz val="12"/>
      <color theme="2" tint="-0.499984740745262"/>
      <name val="Arial"/>
      <family val="2"/>
    </font>
    <font>
      <b/>
      <sz val="11"/>
      <color rgb="FF000000"/>
      <name val="Arial"/>
      <family val="2"/>
    </font>
    <font>
      <b/>
      <i/>
      <sz val="11"/>
      <color rgb="FF000000"/>
      <name val="Arial"/>
      <family val="2"/>
    </font>
    <font>
      <sz val="11"/>
      <color theme="1"/>
      <name val="Arial"/>
      <family val="2"/>
    </font>
    <font>
      <b/>
      <sz val="11"/>
      <color theme="1"/>
      <name val="Arial"/>
      <family val="2"/>
    </font>
    <font>
      <sz val="12"/>
      <color rgb="FFFFFFFF"/>
      <name val="Arial"/>
      <family val="2"/>
    </font>
    <font>
      <sz val="11"/>
      <color rgb="FFFFFFFF"/>
      <name val="Arial"/>
      <family val="2"/>
    </font>
    <font>
      <sz val="20"/>
      <color rgb="FFFFFFFF"/>
      <name val="Arial"/>
      <family val="2"/>
    </font>
    <font>
      <b/>
      <i/>
      <sz val="12"/>
      <color rgb="FFFFFFFF"/>
      <name val="Arial"/>
      <family val="2"/>
    </font>
    <font>
      <sz val="24"/>
      <color rgb="FFFFFFFF"/>
      <name val="Arial"/>
      <family val="2"/>
    </font>
    <font>
      <b/>
      <sz val="11"/>
      <color rgb="FFFFFFFF"/>
      <name val="Arial"/>
      <family val="2"/>
    </font>
    <font>
      <sz val="11"/>
      <color theme="0"/>
      <name val="Arial"/>
      <family val="2"/>
    </font>
  </fonts>
  <fills count="12">
    <fill>
      <patternFill patternType="none"/>
    </fill>
    <fill>
      <patternFill patternType="gray125"/>
    </fill>
    <fill>
      <patternFill patternType="solid">
        <fgColor rgb="FFE2EFDA"/>
        <bgColor indexed="64"/>
      </patternFill>
    </fill>
    <fill>
      <patternFill patternType="solid">
        <fgColor rgb="FF4A8B2C"/>
        <bgColor indexed="64"/>
      </patternFill>
    </fill>
    <fill>
      <patternFill patternType="solid">
        <fgColor theme="0" tint="-0.14999847407452621"/>
        <bgColor rgb="FFD9E1F2"/>
      </patternFill>
    </fill>
    <fill>
      <patternFill patternType="solid">
        <fgColor rgb="FF4472C4"/>
        <bgColor rgb="FF4472C4"/>
      </patternFill>
    </fill>
    <fill>
      <patternFill patternType="solid">
        <fgColor rgb="FFF2F2F2"/>
        <bgColor indexed="64"/>
      </patternFill>
    </fill>
    <fill>
      <patternFill patternType="solid">
        <fgColor theme="0" tint="-4.9989318521683403E-2"/>
        <bgColor rgb="FFD9E1F2"/>
      </patternFill>
    </fill>
    <fill>
      <patternFill patternType="solid">
        <fgColor rgb="FF0070C0"/>
        <bgColor indexed="64"/>
      </patternFill>
    </fill>
    <fill>
      <patternFill patternType="solid">
        <fgColor theme="4"/>
        <bgColor theme="4"/>
      </patternFill>
    </fill>
    <fill>
      <patternFill patternType="solid">
        <fgColor rgb="FF00B0F0"/>
        <bgColor indexed="64"/>
      </patternFill>
    </fill>
    <fill>
      <patternFill patternType="solid">
        <fgColor rgb="FFE2EFDA"/>
        <bgColor rgb="FF000000"/>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top/>
      <bottom style="thin">
        <color rgb="FFEEEEEE"/>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FFFFFF"/>
      </left>
      <right/>
      <top/>
      <bottom/>
      <diagonal/>
    </border>
    <border>
      <left style="medium">
        <color rgb="FF000000"/>
      </left>
      <right style="medium">
        <color rgb="FF000000"/>
      </right>
      <top style="medium">
        <color rgb="FF000000"/>
      </top>
      <bottom style="medium">
        <color rgb="FF000000"/>
      </bottom>
      <diagonal/>
    </border>
    <border>
      <left/>
      <right/>
      <top style="thin">
        <color theme="4" tint="0.39997558519241921"/>
      </top>
      <bottom style="thin">
        <color theme="4" tint="0.39997558519241921"/>
      </bottom>
      <diagonal/>
    </border>
    <border>
      <left style="thin">
        <color rgb="FFFFFFFF"/>
      </left>
      <right style="thin">
        <color rgb="FFFFFFFF"/>
      </right>
      <top style="thin">
        <color rgb="FFFFFFFF"/>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2">
    <xf numFmtId="0" fontId="0" fillId="0" borderId="0"/>
    <xf numFmtId="0" fontId="8" fillId="0" borderId="0" applyNumberFormat="0" applyFill="0" applyBorder="0" applyAlignment="0" applyProtection="0"/>
  </cellStyleXfs>
  <cellXfs count="236">
    <xf numFmtId="0" fontId="0" fillId="0" borderId="0" xfId="0"/>
    <xf numFmtId="0" fontId="0" fillId="0" borderId="0" xfId="0" applyAlignment="1">
      <alignment horizontal="left" vertical="top"/>
    </xf>
    <xf numFmtId="0" fontId="3" fillId="0" borderId="0" xfId="0" applyFont="1"/>
    <xf numFmtId="0" fontId="0" fillId="0" borderId="0" xfId="0" applyAlignment="1">
      <alignment horizontal="center" vertical="center"/>
    </xf>
    <xf numFmtId="0" fontId="4" fillId="0" borderId="0" xfId="0" applyFont="1"/>
    <xf numFmtId="0" fontId="7" fillId="5" borderId="0" xfId="0" applyFont="1" applyFill="1" applyAlignment="1">
      <alignment vertical="top" wrapText="1"/>
    </xf>
    <xf numFmtId="0" fontId="2" fillId="0" borderId="0" xfId="0" applyFont="1" applyAlignment="1">
      <alignment vertical="top" wrapText="1"/>
    </xf>
    <xf numFmtId="0" fontId="2" fillId="0" borderId="2" xfId="0" applyFont="1" applyBorder="1" applyAlignment="1">
      <alignment horizontal="center" vertical="center"/>
    </xf>
    <xf numFmtId="0" fontId="0" fillId="0" borderId="1" xfId="0" applyBorder="1"/>
    <xf numFmtId="164" fontId="0" fillId="0" borderId="0" xfId="0" applyNumberFormat="1"/>
    <xf numFmtId="165" fontId="0" fillId="0" borderId="0" xfId="0" applyNumberFormat="1"/>
    <xf numFmtId="0" fontId="0" fillId="0" borderId="0" xfId="0" applyAlignment="1">
      <alignment vertical="top" wrapText="1"/>
    </xf>
    <xf numFmtId="0" fontId="7" fillId="3" borderId="0" xfId="0" applyFont="1" applyFill="1" applyAlignment="1">
      <alignment horizontal="center" vertical="center" wrapText="1"/>
    </xf>
    <xf numFmtId="165" fontId="7" fillId="3" borderId="0" xfId="0" applyNumberFormat="1" applyFont="1" applyFill="1" applyAlignment="1">
      <alignment horizontal="center" vertical="center" wrapText="1"/>
    </xf>
    <xf numFmtId="14" fontId="0" fillId="0" borderId="0" xfId="0" applyNumberFormat="1"/>
    <xf numFmtId="0" fontId="0" fillId="0" borderId="0" xfId="0" applyAlignment="1">
      <alignment wrapText="1"/>
    </xf>
    <xf numFmtId="0" fontId="1" fillId="0" borderId="0" xfId="0" applyFont="1"/>
    <xf numFmtId="0" fontId="0" fillId="3" borderId="0" xfId="0" applyFill="1" applyAlignment="1">
      <alignment horizontal="left" vertical="top"/>
    </xf>
    <xf numFmtId="0" fontId="0" fillId="0" borderId="0" xfId="0" applyAlignment="1">
      <alignment horizontal="left" vertical="top" wrapText="1"/>
    </xf>
    <xf numFmtId="14" fontId="7" fillId="3" borderId="0" xfId="0" applyNumberFormat="1" applyFont="1" applyFill="1" applyAlignment="1">
      <alignment horizontal="center" vertical="center" wrapText="1"/>
    </xf>
    <xf numFmtId="0" fontId="11" fillId="0" borderId="19" xfId="0" applyFont="1" applyBorder="1" applyAlignment="1">
      <alignment wrapText="1"/>
    </xf>
    <xf numFmtId="44" fontId="0" fillId="0" borderId="0" xfId="0" applyNumberFormat="1"/>
    <xf numFmtId="44" fontId="7" fillId="3" borderId="0" xfId="0" applyNumberFormat="1" applyFont="1" applyFill="1" applyAlignment="1">
      <alignment horizontal="center" vertical="center" wrapText="1"/>
    </xf>
    <xf numFmtId="164" fontId="7" fillId="3" borderId="23" xfId="0" applyNumberFormat="1" applyFont="1" applyFill="1" applyBorder="1" applyAlignment="1">
      <alignment horizontal="center" vertical="center" wrapText="1"/>
    </xf>
    <xf numFmtId="14" fontId="7" fillId="3" borderId="23" xfId="0" applyNumberFormat="1" applyFont="1" applyFill="1" applyBorder="1" applyAlignment="1">
      <alignment horizontal="center" vertical="center" wrapText="1"/>
    </xf>
    <xf numFmtId="0" fontId="8" fillId="4" borderId="0" xfId="1" applyFill="1" applyAlignment="1">
      <alignment horizontal="center" vertical="center" wrapText="1"/>
    </xf>
    <xf numFmtId="0" fontId="7" fillId="3" borderId="4" xfId="0" applyFont="1" applyFill="1" applyBorder="1" applyAlignment="1">
      <alignment horizontal="center" vertical="center" wrapText="1"/>
    </xf>
    <xf numFmtId="164" fontId="7" fillId="3" borderId="0" xfId="0" applyNumberFormat="1" applyFont="1" applyFill="1" applyAlignment="1">
      <alignment horizontal="center" vertical="center" wrapText="1"/>
    </xf>
    <xf numFmtId="14" fontId="7" fillId="3" borderId="15" xfId="0" applyNumberFormat="1" applyFont="1" applyFill="1" applyBorder="1" applyAlignment="1">
      <alignment horizontal="center" vertical="center" wrapText="1"/>
    </xf>
    <xf numFmtId="164" fontId="7" fillId="3" borderId="26" xfId="0" applyNumberFormat="1" applyFont="1" applyFill="1" applyBorder="1" applyAlignment="1">
      <alignment horizontal="center" vertical="center" wrapText="1"/>
    </xf>
    <xf numFmtId="165" fontId="7" fillId="3" borderId="15" xfId="0" applyNumberFormat="1" applyFont="1" applyFill="1" applyBorder="1" applyAlignment="1">
      <alignment horizontal="center" vertical="center" wrapText="1"/>
    </xf>
    <xf numFmtId="0" fontId="2" fillId="0" borderId="0" xfId="0" applyFont="1" applyAlignment="1">
      <alignment vertical="top"/>
    </xf>
    <xf numFmtId="14" fontId="6" fillId="0" borderId="0" xfId="0" applyNumberFormat="1" applyFont="1" applyAlignment="1">
      <alignment horizontal="center" vertical="top" wrapText="1"/>
    </xf>
    <xf numFmtId="165" fontId="7" fillId="0" borderId="0" xfId="0" applyNumberFormat="1" applyFont="1" applyAlignment="1">
      <alignment horizontal="center" vertical="center" wrapText="1"/>
    </xf>
    <xf numFmtId="0" fontId="0" fillId="0" borderId="0" xfId="0" applyAlignment="1">
      <alignment horizontal="right" vertical="top"/>
    </xf>
    <xf numFmtId="44" fontId="7" fillId="3" borderId="15" xfId="0" applyNumberFormat="1" applyFont="1" applyFill="1" applyBorder="1" applyAlignment="1">
      <alignment horizontal="center" vertical="center" wrapText="1"/>
    </xf>
    <xf numFmtId="44" fontId="7" fillId="3" borderId="16" xfId="0" applyNumberFormat="1" applyFont="1" applyFill="1" applyBorder="1" applyAlignment="1">
      <alignment horizontal="center" vertical="center" wrapText="1"/>
    </xf>
    <xf numFmtId="164" fontId="7" fillId="3" borderId="4" xfId="0" applyNumberFormat="1" applyFont="1" applyFill="1" applyBorder="1" applyAlignment="1">
      <alignment horizontal="center" vertical="center" wrapText="1"/>
    </xf>
    <xf numFmtId="44" fontId="4" fillId="0" borderId="0" xfId="0" applyNumberFormat="1" applyFont="1"/>
    <xf numFmtId="14" fontId="4" fillId="0" borderId="0" xfId="0" applyNumberFormat="1" applyFont="1" applyAlignment="1">
      <alignment horizontal="right"/>
    </xf>
    <xf numFmtId="44" fontId="4" fillId="0" borderId="27" xfId="0" applyNumberFormat="1" applyFont="1" applyBorder="1"/>
    <xf numFmtId="165" fontId="4" fillId="0" borderId="27" xfId="0" applyNumberFormat="1" applyFont="1" applyBorder="1"/>
    <xf numFmtId="14" fontId="7" fillId="8" borderId="23" xfId="0" applyNumberFormat="1" applyFont="1" applyFill="1" applyBorder="1" applyAlignment="1">
      <alignment horizontal="center" vertical="center" wrapText="1"/>
    </xf>
    <xf numFmtId="44" fontId="7" fillId="3" borderId="4" xfId="0" applyNumberFormat="1" applyFont="1" applyFill="1" applyBorder="1" applyAlignment="1">
      <alignment horizontal="center" vertical="center" wrapText="1"/>
    </xf>
    <xf numFmtId="165" fontId="7" fillId="3" borderId="4" xfId="0" applyNumberFormat="1"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14" fontId="4" fillId="0" borderId="0" xfId="0" applyNumberFormat="1" applyFont="1"/>
    <xf numFmtId="44" fontId="7" fillId="3" borderId="23" xfId="0" applyNumberFormat="1" applyFont="1" applyFill="1" applyBorder="1" applyAlignment="1">
      <alignment horizontal="center" vertical="center" wrapText="1"/>
    </xf>
    <xf numFmtId="44" fontId="4" fillId="0" borderId="0" xfId="0" applyNumberFormat="1" applyFont="1" applyAlignment="1">
      <alignment horizontal="right"/>
    </xf>
    <xf numFmtId="44" fontId="4" fillId="0" borderId="27" xfId="0" applyNumberFormat="1" applyFont="1" applyBorder="1" applyAlignment="1">
      <alignment horizontal="right"/>
    </xf>
    <xf numFmtId="0" fontId="1" fillId="0" borderId="0" xfId="0" applyFont="1" applyAlignment="1">
      <alignment horizontal="left" vertical="center"/>
    </xf>
    <xf numFmtId="14" fontId="2" fillId="0" borderId="0" xfId="0" applyNumberFormat="1" applyFont="1" applyAlignment="1">
      <alignment horizontal="center" vertical="top" wrapText="1"/>
    </xf>
    <xf numFmtId="164" fontId="12" fillId="4" borderId="3" xfId="0" applyNumberFormat="1" applyFont="1" applyFill="1" applyBorder="1" applyAlignment="1">
      <alignment horizontal="center" vertical="center"/>
    </xf>
    <xf numFmtId="0" fontId="6" fillId="0" borderId="0" xfId="0" applyFont="1" applyAlignment="1">
      <alignment horizontal="center" vertical="center" wrapText="1"/>
    </xf>
    <xf numFmtId="14" fontId="6"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0" fontId="12" fillId="4" borderId="1" xfId="0" applyFont="1" applyFill="1" applyBorder="1" applyAlignment="1">
      <alignment horizontal="center" vertical="center" wrapText="1"/>
    </xf>
    <xf numFmtId="165" fontId="12" fillId="4" borderId="1" xfId="0" applyNumberFormat="1"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4" xfId="0" applyFont="1" applyFill="1" applyBorder="1" applyAlignment="1">
      <alignment horizontal="center" vertical="center" wrapText="1"/>
    </xf>
    <xf numFmtId="14" fontId="12" fillId="4" borderId="25" xfId="0" applyNumberFormat="1"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0" borderId="1" xfId="0" applyFont="1" applyBorder="1" applyAlignment="1">
      <alignment horizontal="center" vertical="center" wrapText="1"/>
    </xf>
    <xf numFmtId="14" fontId="12" fillId="4" borderId="1" xfId="0" applyNumberFormat="1" applyFont="1" applyFill="1" applyBorder="1" applyAlignment="1">
      <alignment horizontal="center" vertical="center" wrapText="1"/>
    </xf>
    <xf numFmtId="0" fontId="0" fillId="0" borderId="0" xfId="0" applyAlignment="1">
      <alignment horizontal="center" vertical="center" wrapText="1"/>
    </xf>
    <xf numFmtId="14" fontId="12" fillId="4" borderId="24" xfId="0" applyNumberFormat="1" applyFont="1" applyFill="1" applyBorder="1" applyAlignment="1">
      <alignment horizontal="center" vertical="center" wrapText="1"/>
    </xf>
    <xf numFmtId="0" fontId="13" fillId="0" borderId="0" xfId="0" applyFont="1" applyAlignment="1">
      <alignment horizontal="center" vertical="center"/>
    </xf>
    <xf numFmtId="0" fontId="6" fillId="4" borderId="0" xfId="0" applyFont="1" applyFill="1" applyAlignment="1">
      <alignment horizontal="center" vertical="center" wrapText="1"/>
    </xf>
    <xf numFmtId="44" fontId="12" fillId="4" borderId="3" xfId="0" applyNumberFormat="1" applyFont="1" applyFill="1" applyBorder="1" applyAlignment="1">
      <alignment horizontal="center" vertical="center" wrapText="1"/>
    </xf>
    <xf numFmtId="0" fontId="6" fillId="7" borderId="0" xfId="0" applyFont="1" applyFill="1" applyAlignment="1">
      <alignment horizontal="center" vertical="center" wrapText="1"/>
    </xf>
    <xf numFmtId="0" fontId="6" fillId="6" borderId="0" xfId="0" applyFont="1" applyFill="1" applyAlignment="1">
      <alignment horizontal="center" vertical="center" wrapText="1"/>
    </xf>
    <xf numFmtId="14" fontId="6" fillId="6" borderId="0" xfId="0" applyNumberFormat="1" applyFont="1" applyFill="1" applyAlignment="1">
      <alignment horizontal="center" vertical="center" wrapText="1"/>
    </xf>
    <xf numFmtId="164" fontId="12" fillId="4" borderId="3" xfId="0" applyNumberFormat="1" applyFont="1" applyFill="1" applyBorder="1" applyAlignment="1">
      <alignment horizontal="center" vertical="center" wrapText="1"/>
    </xf>
    <xf numFmtId="44" fontId="12" fillId="4" borderId="1"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14" fontId="0" fillId="0" borderId="3" xfId="0" applyNumberFormat="1" applyBorder="1" applyAlignment="1">
      <alignment horizontal="center"/>
    </xf>
    <xf numFmtId="49" fontId="14" fillId="0" borderId="0" xfId="0" applyNumberFormat="1" applyFont="1"/>
    <xf numFmtId="14" fontId="7" fillId="3" borderId="18" xfId="0" applyNumberFormat="1" applyFont="1" applyFill="1" applyBorder="1" applyAlignment="1">
      <alignment horizontal="center" vertical="center" wrapText="1"/>
    </xf>
    <xf numFmtId="14" fontId="12" fillId="4" borderId="3" xfId="0" applyNumberFormat="1" applyFont="1" applyFill="1" applyBorder="1" applyAlignment="1">
      <alignment horizontal="center" vertical="center"/>
    </xf>
    <xf numFmtId="14" fontId="4" fillId="0" borderId="0" xfId="0" applyNumberFormat="1" applyFont="1" applyAlignment="1">
      <alignment horizontal="center"/>
    </xf>
    <xf numFmtId="14" fontId="0" fillId="0" borderId="0" xfId="0" applyNumberFormat="1" applyAlignment="1">
      <alignment horizontal="center"/>
    </xf>
    <xf numFmtId="0" fontId="7" fillId="5" borderId="34" xfId="0" applyFont="1" applyFill="1" applyBorder="1" applyAlignment="1">
      <alignment horizontal="center" vertical="center" wrapText="1"/>
    </xf>
    <xf numFmtId="0" fontId="7" fillId="5" borderId="28" xfId="0" applyFont="1" applyFill="1" applyBorder="1" applyAlignment="1">
      <alignment horizontal="center" vertical="center" wrapText="1"/>
    </xf>
    <xf numFmtId="166" fontId="7" fillId="5" borderId="28" xfId="0" applyNumberFormat="1" applyFont="1" applyFill="1" applyBorder="1" applyAlignment="1">
      <alignment horizontal="center" vertical="center" wrapText="1"/>
    </xf>
    <xf numFmtId="0" fontId="2" fillId="0" borderId="1" xfId="0" applyFont="1" applyBorder="1"/>
    <xf numFmtId="0" fontId="0" fillId="0" borderId="24" xfId="0" applyBorder="1"/>
    <xf numFmtId="0" fontId="7" fillId="5" borderId="28" xfId="0" applyFont="1" applyFill="1" applyBorder="1" applyAlignment="1">
      <alignment horizontal="center" vertical="center"/>
    </xf>
    <xf numFmtId="0" fontId="6" fillId="0" borderId="0" xfId="0" applyFont="1" applyAlignment="1">
      <alignment horizontal="center" vertical="center"/>
    </xf>
    <xf numFmtId="166" fontId="0" fillId="0" borderId="0" xfId="0" applyNumberFormat="1"/>
    <xf numFmtId="166" fontId="6" fillId="0" borderId="0" xfId="0" applyNumberFormat="1" applyFont="1" applyAlignment="1">
      <alignment horizontal="center" vertical="center" wrapText="1"/>
    </xf>
    <xf numFmtId="14" fontId="12" fillId="4" borderId="3" xfId="0" applyNumberFormat="1" applyFont="1" applyFill="1" applyBorder="1" applyAlignment="1">
      <alignment horizontal="center" vertical="center" wrapText="1"/>
    </xf>
    <xf numFmtId="49" fontId="7" fillId="5" borderId="34" xfId="0" applyNumberFormat="1" applyFont="1" applyFill="1" applyBorder="1" applyAlignment="1">
      <alignment horizontal="center" vertical="center" wrapText="1"/>
    </xf>
    <xf numFmtId="14" fontId="7" fillId="5" borderId="28" xfId="0" applyNumberFormat="1" applyFont="1" applyFill="1" applyBorder="1" applyAlignment="1">
      <alignment horizontal="center" vertical="center" wrapText="1"/>
    </xf>
    <xf numFmtId="0" fontId="7" fillId="9" borderId="34" xfId="0" applyFont="1" applyFill="1" applyBorder="1" applyAlignment="1">
      <alignment horizontal="center" vertical="center" wrapText="1"/>
    </xf>
    <xf numFmtId="0" fontId="7" fillId="9" borderId="28" xfId="0" applyFont="1" applyFill="1" applyBorder="1" applyAlignment="1">
      <alignment horizontal="center" vertical="center" wrapText="1"/>
    </xf>
    <xf numFmtId="166" fontId="7" fillId="9" borderId="28" xfId="0" applyNumberFormat="1" applyFont="1" applyFill="1" applyBorder="1" applyAlignment="1">
      <alignment horizontal="center" vertical="center" wrapText="1"/>
    </xf>
    <xf numFmtId="166" fontId="12" fillId="4" borderId="25" xfId="0" applyNumberFormat="1" applyFont="1" applyFill="1" applyBorder="1" applyAlignment="1">
      <alignment horizontal="center" vertical="center" wrapText="1"/>
    </xf>
    <xf numFmtId="166" fontId="0" fillId="0" borderId="0" xfId="0" applyNumberFormat="1" applyAlignment="1">
      <alignment wrapText="1"/>
    </xf>
    <xf numFmtId="166" fontId="2" fillId="0" borderId="0" xfId="0" applyNumberFormat="1" applyFont="1" applyAlignment="1">
      <alignment vertical="top"/>
    </xf>
    <xf numFmtId="166" fontId="0" fillId="0" borderId="1" xfId="0" applyNumberFormat="1" applyBorder="1"/>
    <xf numFmtId="1" fontId="7" fillId="5" borderId="28" xfId="0" applyNumberFormat="1" applyFont="1" applyFill="1" applyBorder="1" applyAlignment="1">
      <alignment horizontal="center" vertical="center" wrapText="1"/>
    </xf>
    <xf numFmtId="14" fontId="0" fillId="0" borderId="0" xfId="0" applyNumberFormat="1" applyAlignment="1">
      <alignment horizontal="center" vertical="center"/>
    </xf>
    <xf numFmtId="0" fontId="7" fillId="5" borderId="34" xfId="0" applyFont="1" applyFill="1" applyBorder="1" applyAlignment="1">
      <alignment horizontal="center" vertical="center"/>
    </xf>
    <xf numFmtId="166" fontId="6" fillId="4" borderId="0" xfId="0" applyNumberFormat="1" applyFont="1" applyFill="1" applyAlignment="1">
      <alignment horizontal="center" vertical="center" wrapText="1"/>
    </xf>
    <xf numFmtId="0" fontId="7" fillId="5" borderId="35" xfId="0" applyFont="1" applyFill="1" applyBorder="1" applyAlignment="1">
      <alignment horizontal="center"/>
    </xf>
    <xf numFmtId="164" fontId="7" fillId="5" borderId="33" xfId="0" applyNumberFormat="1" applyFont="1" applyFill="1" applyBorder="1" applyAlignment="1">
      <alignment horizontal="center"/>
    </xf>
    <xf numFmtId="164" fontId="2" fillId="0" borderId="36" xfId="0" applyNumberFormat="1" applyFont="1" applyBorder="1" applyAlignment="1">
      <alignment horizontal="center"/>
    </xf>
    <xf numFmtId="0" fontId="2" fillId="0" borderId="28" xfId="0" applyFont="1" applyBorder="1" applyAlignment="1">
      <alignment horizontal="center" vertical="center"/>
    </xf>
    <xf numFmtId="0" fontId="2" fillId="0" borderId="37" xfId="0" applyFont="1" applyBorder="1" applyAlignment="1">
      <alignment horizontal="center" vertical="center"/>
    </xf>
    <xf numFmtId="164" fontId="2" fillId="0" borderId="32" xfId="0" applyNumberFormat="1" applyFont="1" applyBorder="1" applyAlignment="1">
      <alignment horizontal="center"/>
    </xf>
    <xf numFmtId="0" fontId="2" fillId="0" borderId="2" xfId="0" applyFont="1" applyBorder="1"/>
    <xf numFmtId="0" fontId="2" fillId="0" borderId="28" xfId="0" applyFont="1" applyBorder="1"/>
    <xf numFmtId="0" fontId="0" fillId="0" borderId="2" xfId="0" applyBorder="1"/>
    <xf numFmtId="0" fontId="2" fillId="0" borderId="37" xfId="0" applyFont="1" applyBorder="1"/>
    <xf numFmtId="14" fontId="0" fillId="0" borderId="14" xfId="0" applyNumberFormat="1" applyBorder="1"/>
    <xf numFmtId="0" fontId="15" fillId="0" borderId="0" xfId="0" applyFont="1"/>
    <xf numFmtId="165" fontId="4" fillId="0" borderId="0" xfId="0" applyNumberFormat="1" applyFont="1"/>
    <xf numFmtId="14" fontId="0" fillId="0" borderId="1" xfId="0" applyNumberFormat="1" applyBorder="1" applyAlignment="1">
      <alignment horizontal="center"/>
    </xf>
    <xf numFmtId="14" fontId="0" fillId="0" borderId="11" xfId="0" applyNumberFormat="1" applyBorder="1"/>
    <xf numFmtId="0" fontId="0" fillId="0" borderId="9" xfId="0" applyBorder="1" applyAlignment="1">
      <alignment horizontal="center"/>
    </xf>
    <xf numFmtId="0" fontId="0" fillId="0" borderId="12" xfId="0" applyBorder="1" applyAlignment="1">
      <alignment horizontal="center"/>
    </xf>
    <xf numFmtId="0" fontId="0" fillId="10" borderId="11" xfId="0" applyFill="1" applyBorder="1" applyAlignment="1">
      <alignment horizontal="center"/>
    </xf>
    <xf numFmtId="0" fontId="0" fillId="10" borderId="3" xfId="0" applyFill="1" applyBorder="1" applyAlignment="1">
      <alignment horizontal="center"/>
    </xf>
    <xf numFmtId="0" fontId="0" fillId="10" borderId="9" xfId="0" applyFill="1" applyBorder="1" applyAlignment="1">
      <alignment horizontal="center"/>
    </xf>
    <xf numFmtId="14" fontId="0" fillId="0" borderId="7" xfId="0" applyNumberFormat="1" applyBorder="1"/>
    <xf numFmtId="14" fontId="0" fillId="0" borderId="24" xfId="0" applyNumberFormat="1" applyBorder="1" applyAlignment="1">
      <alignment horizontal="center"/>
    </xf>
    <xf numFmtId="0" fontId="0" fillId="0" borderId="5" xfId="0" applyBorder="1" applyAlignment="1">
      <alignment horizontal="center"/>
    </xf>
    <xf numFmtId="2" fontId="0" fillId="0" borderId="3" xfId="0" applyNumberFormat="1" applyBorder="1"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Alignment="1">
      <alignment horizontal="left" vertical="center"/>
    </xf>
    <xf numFmtId="0" fontId="17" fillId="0" borderId="0" xfId="0" applyFont="1"/>
    <xf numFmtId="0" fontId="17" fillId="0" borderId="0" xfId="0" applyFont="1" applyAlignment="1">
      <alignment horizontal="center" vertical="center"/>
    </xf>
    <xf numFmtId="0" fontId="18" fillId="0" borderId="0" xfId="0" applyFont="1" applyAlignment="1">
      <alignment horizontal="left" vertical="center"/>
    </xf>
    <xf numFmtId="0" fontId="19" fillId="0" borderId="0" xfId="0" applyFont="1" applyAlignment="1">
      <alignment horizontal="left" vertical="center"/>
    </xf>
    <xf numFmtId="0" fontId="21"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vertical="center"/>
    </xf>
    <xf numFmtId="0" fontId="18" fillId="0" borderId="0" xfId="0" applyFont="1" applyAlignment="1">
      <alignment vertical="center"/>
    </xf>
    <xf numFmtId="165" fontId="12" fillId="4" borderId="24" xfId="0" applyNumberFormat="1" applyFont="1" applyFill="1" applyBorder="1" applyAlignment="1">
      <alignment horizontal="center" vertical="center" wrapText="1"/>
    </xf>
    <xf numFmtId="165" fontId="0" fillId="0" borderId="3" xfId="0" applyNumberFormat="1" applyBorder="1" applyAlignment="1">
      <alignment vertical="center"/>
    </xf>
    <xf numFmtId="0" fontId="24" fillId="6" borderId="43" xfId="0" applyFont="1" applyFill="1" applyBorder="1" applyAlignment="1">
      <alignment vertical="top" wrapText="1"/>
    </xf>
    <xf numFmtId="16" fontId="24" fillId="6" borderId="0" xfId="0" applyNumberFormat="1" applyFont="1" applyFill="1" applyAlignment="1">
      <alignment vertical="top" wrapText="1"/>
    </xf>
    <xf numFmtId="0" fontId="24" fillId="6" borderId="0" xfId="0" applyFont="1" applyFill="1" applyAlignment="1">
      <alignment vertical="top" wrapText="1"/>
    </xf>
    <xf numFmtId="0" fontId="24" fillId="6" borderId="39" xfId="0" applyFont="1" applyFill="1" applyBorder="1" applyAlignment="1">
      <alignment vertical="top" wrapText="1"/>
    </xf>
    <xf numFmtId="0" fontId="25" fillId="6" borderId="0" xfId="0" applyFont="1" applyFill="1" applyAlignment="1">
      <alignment vertical="top" wrapText="1"/>
    </xf>
    <xf numFmtId="0" fontId="25" fillId="6" borderId="39" xfId="0" applyFont="1" applyFill="1" applyBorder="1" applyAlignment="1">
      <alignment vertical="top" wrapText="1"/>
    </xf>
    <xf numFmtId="0" fontId="20" fillId="11" borderId="2" xfId="0" applyFont="1" applyFill="1" applyBorder="1" applyAlignment="1" applyProtection="1">
      <alignment horizontal="left" vertical="center"/>
      <protection locked="0"/>
    </xf>
    <xf numFmtId="49" fontId="20" fillId="11" borderId="2" xfId="0" applyNumberFormat="1" applyFont="1" applyFill="1" applyBorder="1" applyAlignment="1" applyProtection="1">
      <alignment horizontal="left" vertical="center"/>
      <protection locked="0"/>
    </xf>
    <xf numFmtId="14" fontId="20" fillId="11" borderId="2" xfId="0" applyNumberFormat="1" applyFont="1" applyFill="1" applyBorder="1" applyAlignment="1" applyProtection="1">
      <alignment horizontal="left" vertical="center"/>
      <protection locked="0"/>
    </xf>
    <xf numFmtId="0" fontId="0" fillId="0" borderId="3" xfId="0" applyBorder="1" applyAlignment="1" applyProtection="1">
      <alignment vertical="center"/>
      <protection locked="0"/>
    </xf>
    <xf numFmtId="14" fontId="0" fillId="0" borderId="3" xfId="0" applyNumberFormat="1" applyBorder="1" applyAlignment="1" applyProtection="1">
      <alignment horizontal="center" vertical="center"/>
      <protection locked="0"/>
    </xf>
    <xf numFmtId="165" fontId="0" fillId="0" borderId="3" xfId="0" applyNumberFormat="1" applyBorder="1" applyAlignment="1" applyProtection="1">
      <alignment vertical="center"/>
      <protection locked="0"/>
    </xf>
    <xf numFmtId="165" fontId="0" fillId="0" borderId="8" xfId="0" applyNumberFormat="1" applyBorder="1" applyAlignment="1" applyProtection="1">
      <alignment vertical="center"/>
      <protection locked="0"/>
    </xf>
    <xf numFmtId="0" fontId="0" fillId="0" borderId="2" xfId="0" applyBorder="1" applyAlignment="1" applyProtection="1">
      <alignment vertical="center"/>
      <protection locked="0"/>
    </xf>
    <xf numFmtId="0" fontId="0" fillId="0" borderId="1" xfId="0" applyBorder="1" applyAlignment="1" applyProtection="1">
      <alignment wrapText="1"/>
      <protection locked="0"/>
    </xf>
    <xf numFmtId="14" fontId="0" fillId="0" borderId="1" xfId="0" applyNumberFormat="1" applyBorder="1" applyProtection="1">
      <protection locked="0"/>
    </xf>
    <xf numFmtId="0" fontId="0" fillId="0" borderId="1" xfId="0" applyBorder="1" applyProtection="1">
      <protection locked="0"/>
    </xf>
    <xf numFmtId="44" fontId="0" fillId="0" borderId="1" xfId="0" applyNumberFormat="1" applyBorder="1" applyProtection="1">
      <protection locked="0"/>
    </xf>
    <xf numFmtId="14" fontId="0" fillId="0" borderId="0" xfId="0" applyNumberFormat="1" applyProtection="1">
      <protection locked="0"/>
    </xf>
    <xf numFmtId="44" fontId="0" fillId="0" borderId="24" xfId="0" applyNumberFormat="1" applyBorder="1" applyProtection="1">
      <protection locked="0"/>
    </xf>
    <xf numFmtId="0" fontId="0" fillId="0" borderId="12" xfId="0" applyBorder="1" applyProtection="1">
      <protection locked="0"/>
    </xf>
    <xf numFmtId="166" fontId="0" fillId="0" borderId="1" xfId="0" applyNumberFormat="1" applyBorder="1" applyProtection="1">
      <protection locked="0"/>
    </xf>
    <xf numFmtId="0" fontId="0" fillId="0" borderId="14" xfId="0" applyBorder="1" applyProtection="1">
      <protection locked="0"/>
    </xf>
    <xf numFmtId="0" fontId="0" fillId="0" borderId="1" xfId="0"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44" fontId="0" fillId="6" borderId="1" xfId="0" applyNumberFormat="1" applyFill="1" applyBorder="1"/>
    <xf numFmtId="0" fontId="6" fillId="0" borderId="12"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14" fontId="0" fillId="0" borderId="14" xfId="0" applyNumberFormat="1" applyBorder="1" applyAlignment="1" applyProtection="1">
      <alignment horizontal="center"/>
      <protection locked="0"/>
    </xf>
    <xf numFmtId="14" fontId="0" fillId="0" borderId="1" xfId="0" applyNumberFormat="1" applyBorder="1" applyAlignment="1" applyProtection="1">
      <alignment horizontal="center"/>
      <protection locked="0"/>
    </xf>
    <xf numFmtId="0" fontId="0" fillId="0" borderId="0" xfId="0" applyProtection="1">
      <protection locked="0"/>
    </xf>
    <xf numFmtId="0" fontId="6" fillId="0" borderId="0" xfId="0" applyFont="1" applyAlignment="1" applyProtection="1">
      <alignment horizontal="center" vertical="center" wrapText="1"/>
      <protection locked="0"/>
    </xf>
    <xf numFmtId="0" fontId="5" fillId="3" borderId="0" xfId="1" applyFont="1" applyFill="1" applyAlignment="1">
      <alignment horizontal="center" vertical="center"/>
    </xf>
    <xf numFmtId="49" fontId="24" fillId="6" borderId="2" xfId="0" applyNumberFormat="1"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11" borderId="2" xfId="0" applyFont="1" applyFill="1" applyBorder="1" applyAlignment="1">
      <alignment horizontal="left" vertical="center"/>
    </xf>
    <xf numFmtId="0" fontId="11" fillId="6" borderId="43" xfId="0" applyFont="1" applyFill="1" applyBorder="1" applyAlignment="1">
      <alignment horizontal="left" vertical="top" wrapText="1"/>
    </xf>
    <xf numFmtId="0" fontId="11" fillId="6" borderId="43" xfId="0" applyFont="1" applyFill="1" applyBorder="1" applyAlignment="1">
      <alignment vertical="top" wrapText="1"/>
    </xf>
    <xf numFmtId="0" fontId="11" fillId="6" borderId="0" xfId="0" applyFont="1" applyFill="1" applyAlignment="1">
      <alignment vertical="top" wrapText="1"/>
    </xf>
    <xf numFmtId="0" fontId="11" fillId="6" borderId="39" xfId="0" applyFont="1" applyFill="1" applyBorder="1" applyAlignment="1">
      <alignment vertical="top" wrapText="1"/>
    </xf>
    <xf numFmtId="0" fontId="11" fillId="6" borderId="2" xfId="0" applyFont="1" applyFill="1" applyBorder="1" applyAlignment="1">
      <alignment horizontal="center" vertical="center" wrapText="1"/>
    </xf>
    <xf numFmtId="0" fontId="11" fillId="6" borderId="0" xfId="0" applyFont="1" applyFill="1" applyAlignment="1">
      <alignment horizontal="left" vertical="top" wrapText="1"/>
    </xf>
    <xf numFmtId="0" fontId="11" fillId="6" borderId="39" xfId="0" applyFont="1" applyFill="1" applyBorder="1" applyAlignment="1">
      <alignment horizontal="left" vertical="top" wrapText="1"/>
    </xf>
    <xf numFmtId="0" fontId="11" fillId="0" borderId="1" xfId="0" applyFont="1" applyBorder="1" applyAlignment="1">
      <alignment horizontal="center" vertical="center"/>
    </xf>
    <xf numFmtId="0" fontId="11" fillId="0" borderId="24" xfId="0" applyFont="1" applyBorder="1" applyAlignment="1">
      <alignment horizontal="center" vertical="center"/>
    </xf>
    <xf numFmtId="0" fontId="24" fillId="6" borderId="5" xfId="0" applyFont="1" applyFill="1" applyBorder="1" applyAlignment="1">
      <alignment horizontal="left" vertical="top" wrapText="1"/>
    </xf>
    <xf numFmtId="0" fontId="24" fillId="6" borderId="6" xfId="0" applyFont="1" applyFill="1" applyBorder="1" applyAlignment="1">
      <alignment horizontal="left" vertical="top" wrapText="1"/>
    </xf>
    <xf numFmtId="0" fontId="24" fillId="6" borderId="7" xfId="0" applyFont="1" applyFill="1" applyBorder="1" applyAlignment="1">
      <alignment horizontal="left" vertical="top" wrapText="1"/>
    </xf>
    <xf numFmtId="0" fontId="5" fillId="3" borderId="0" xfId="1" applyFont="1" applyFill="1" applyAlignment="1">
      <alignment horizontal="center" vertical="center"/>
    </xf>
    <xf numFmtId="0" fontId="27" fillId="3" borderId="0" xfId="0" applyFont="1" applyFill="1" applyAlignment="1">
      <alignment horizontal="left" vertical="center" wrapText="1"/>
    </xf>
    <xf numFmtId="0" fontId="28" fillId="3" borderId="0" xfId="0" applyFont="1" applyFill="1" applyAlignment="1">
      <alignment horizontal="center" vertical="center" wrapText="1"/>
    </xf>
    <xf numFmtId="0" fontId="27" fillId="3" borderId="0" xfId="0" applyFont="1" applyFill="1" applyAlignment="1">
      <alignment horizontal="center" vertical="center" wrapText="1"/>
    </xf>
    <xf numFmtId="0" fontId="9" fillId="0" borderId="0" xfId="0" applyFont="1" applyAlignment="1">
      <alignment horizontal="left" vertical="center"/>
    </xf>
    <xf numFmtId="0" fontId="24" fillId="6" borderId="33" xfId="0" applyFont="1" applyFill="1" applyBorder="1" applyAlignment="1">
      <alignment horizontal="left" vertical="top" wrapText="1"/>
    </xf>
    <xf numFmtId="0" fontId="24" fillId="6" borderId="42" xfId="0" applyFont="1" applyFill="1" applyBorder="1" applyAlignment="1">
      <alignment horizontal="left" vertical="top" wrapText="1"/>
    </xf>
    <xf numFmtId="0" fontId="24" fillId="6" borderId="40" xfId="0" applyFont="1" applyFill="1" applyBorder="1" applyAlignment="1">
      <alignment horizontal="left" vertical="top" wrapText="1"/>
    </xf>
    <xf numFmtId="0" fontId="11" fillId="6" borderId="32" xfId="0" applyFont="1" applyFill="1" applyBorder="1" applyAlignment="1">
      <alignment horizontal="left" vertical="top" wrapText="1"/>
    </xf>
    <xf numFmtId="0" fontId="24" fillId="6" borderId="41" xfId="0" applyFont="1" applyFill="1" applyBorder="1" applyAlignment="1">
      <alignment horizontal="left" vertical="top" wrapText="1"/>
    </xf>
    <xf numFmtId="0" fontId="24" fillId="6" borderId="38" xfId="0" applyFont="1" applyFill="1" applyBorder="1" applyAlignment="1">
      <alignment horizontal="left" vertical="top" wrapText="1"/>
    </xf>
    <xf numFmtId="0" fontId="5" fillId="3" borderId="0" xfId="0" applyFont="1" applyFill="1" applyAlignment="1">
      <alignment horizontal="center" vertical="center" wrapText="1"/>
    </xf>
    <xf numFmtId="0" fontId="11" fillId="6" borderId="43" xfId="0" applyFont="1" applyFill="1" applyBorder="1" applyAlignment="1">
      <alignment horizontal="left" vertical="top" wrapText="1"/>
    </xf>
    <xf numFmtId="0" fontId="24" fillId="6" borderId="0" xfId="0" applyFont="1" applyFill="1" applyAlignment="1">
      <alignment horizontal="left" vertical="top" wrapText="1"/>
    </xf>
    <xf numFmtId="0" fontId="24" fillId="6" borderId="39" xfId="0" applyFont="1" applyFill="1" applyBorder="1" applyAlignment="1">
      <alignment horizontal="left" vertical="top" wrapText="1"/>
    </xf>
    <xf numFmtId="0" fontId="24" fillId="6" borderId="43" xfId="0" applyFont="1" applyFill="1" applyBorder="1" applyAlignment="1">
      <alignment horizontal="left" vertical="top" wrapText="1"/>
    </xf>
    <xf numFmtId="0" fontId="25" fillId="6" borderId="43" xfId="0" applyFont="1" applyFill="1" applyBorder="1" applyAlignment="1">
      <alignment horizontal="center" vertical="top" wrapText="1"/>
    </xf>
    <xf numFmtId="0" fontId="25" fillId="6" borderId="0" xfId="0" applyFont="1" applyFill="1" applyAlignment="1">
      <alignment horizontal="center" vertical="top" wrapText="1"/>
    </xf>
    <xf numFmtId="0" fontId="25" fillId="6" borderId="39" xfId="0" applyFont="1" applyFill="1" applyBorder="1" applyAlignment="1">
      <alignment horizontal="center" vertical="top" wrapText="1"/>
    </xf>
    <xf numFmtId="0" fontId="30" fillId="3" borderId="0" xfId="0" applyFont="1" applyFill="1" applyAlignment="1">
      <alignment horizontal="left" vertical="center" wrapText="1"/>
    </xf>
    <xf numFmtId="0" fontId="2" fillId="0" borderId="0" xfId="0" applyFont="1" applyAlignment="1">
      <alignment horizontal="left" vertical="top"/>
    </xf>
    <xf numFmtId="0" fontId="10" fillId="0" borderId="0" xfId="0" applyFont="1" applyAlignment="1">
      <alignment vertical="center"/>
    </xf>
    <xf numFmtId="44" fontId="12" fillId="4" borderId="1" xfId="0" applyNumberFormat="1" applyFont="1" applyFill="1" applyBorder="1" applyAlignment="1">
      <alignment horizontal="center" vertical="center" wrapText="1"/>
    </xf>
    <xf numFmtId="164" fontId="7" fillId="3" borderId="20" xfId="0" applyNumberFormat="1" applyFont="1" applyFill="1" applyBorder="1" applyAlignment="1">
      <alignment horizontal="center" vertical="center" wrapText="1"/>
    </xf>
    <xf numFmtId="164" fontId="7" fillId="3" borderId="21" xfId="0" applyNumberFormat="1" applyFont="1" applyFill="1" applyBorder="1" applyAlignment="1">
      <alignment horizontal="center" vertical="center" wrapText="1"/>
    </xf>
    <xf numFmtId="164" fontId="7" fillId="3" borderId="22" xfId="0" applyNumberFormat="1" applyFont="1" applyFill="1" applyBorder="1" applyAlignment="1">
      <alignment horizontal="center" vertical="center" wrapText="1"/>
    </xf>
    <xf numFmtId="164" fontId="7" fillId="3" borderId="29" xfId="0" applyNumberFormat="1" applyFont="1" applyFill="1" applyBorder="1" applyAlignment="1">
      <alignment horizontal="center" vertical="center" wrapText="1"/>
    </xf>
    <xf numFmtId="164" fontId="7" fillId="3" borderId="15" xfId="0" applyNumberFormat="1" applyFont="1" applyFill="1" applyBorder="1" applyAlignment="1">
      <alignment horizontal="center" vertical="center" wrapText="1"/>
    </xf>
    <xf numFmtId="164" fontId="7" fillId="3" borderId="16" xfId="0" applyNumberFormat="1" applyFont="1" applyFill="1" applyBorder="1" applyAlignment="1">
      <alignment horizontal="center" vertical="center" wrapText="1"/>
    </xf>
    <xf numFmtId="164" fontId="7" fillId="3" borderId="17"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26" fillId="3" borderId="0" xfId="0" applyFont="1" applyFill="1" applyAlignment="1">
      <alignment horizontal="center" vertical="center" wrapText="1"/>
    </xf>
    <xf numFmtId="0" fontId="11" fillId="0" borderId="30"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1" fillId="0" borderId="0" xfId="0" applyFont="1" applyAlignment="1">
      <alignment horizontal="left" vertical="center" wrapText="1"/>
    </xf>
    <xf numFmtId="44" fontId="0" fillId="2" borderId="12" xfId="0" applyNumberFormat="1" applyFill="1" applyBorder="1" applyAlignment="1">
      <alignment horizontal="right" vertical="center"/>
    </xf>
    <xf numFmtId="44" fontId="0" fillId="2" borderId="13" xfId="0" applyNumberFormat="1" applyFill="1" applyBorder="1" applyAlignment="1">
      <alignment horizontal="right" vertical="center"/>
    </xf>
    <xf numFmtId="44" fontId="0" fillId="2" borderId="14" xfId="0" applyNumberFormat="1" applyFill="1" applyBorder="1" applyAlignment="1">
      <alignment horizontal="right" vertical="center"/>
    </xf>
    <xf numFmtId="44" fontId="0" fillId="2" borderId="12" xfId="0" applyNumberFormat="1" applyFill="1" applyBorder="1" applyAlignment="1">
      <alignment horizontal="center"/>
    </xf>
    <xf numFmtId="44" fontId="0" fillId="2" borderId="13" xfId="0" applyNumberFormat="1" applyFill="1" applyBorder="1" applyAlignment="1">
      <alignment horizontal="center"/>
    </xf>
    <xf numFmtId="44" fontId="0" fillId="2" borderId="14" xfId="0" applyNumberFormat="1" applyFill="1" applyBorder="1" applyAlignment="1">
      <alignment horizontal="center"/>
    </xf>
    <xf numFmtId="0" fontId="4" fillId="0" borderId="8" xfId="0" applyFont="1" applyBorder="1" applyAlignment="1">
      <alignment horizontal="left"/>
    </xf>
    <xf numFmtId="0" fontId="4" fillId="0" borderId="0" xfId="0" applyFont="1" applyAlignment="1">
      <alignment horizontal="left"/>
    </xf>
  </cellXfs>
  <cellStyles count="2">
    <cellStyle name="Hyperlink" xfId="1" builtinId="8"/>
    <cellStyle name="Normal" xfId="0" builtinId="0"/>
  </cellStyles>
  <dxfs count="14">
    <dxf>
      <alignment horizontal="center" vertical="bottom" textRotation="0" wrapText="0" indent="0" justifyLastLine="0" shrinkToFit="0" readingOrder="0"/>
      <border diagonalUp="0" diagonalDown="0">
        <left style="thin">
          <color rgb="FF000000"/>
        </left>
        <right/>
        <top style="thin">
          <color rgb="FF000000"/>
        </top>
        <bottom style="thin">
          <color rgb="FF000000"/>
        </bottom>
        <vertical/>
        <horizontal/>
      </border>
    </dxf>
    <dxf>
      <numFmt numFmtId="19" formatCode="dd/mm/yyyy"/>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19" formatCode="dd/mm/yyyy"/>
      <border diagonalUp="0" diagonalDown="0">
        <left/>
        <right style="thin">
          <color rgb="FF000000"/>
        </right>
        <top style="thin">
          <color rgb="FF000000"/>
        </top>
        <bottom style="thin">
          <color rgb="FF000000"/>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ill>
        <patternFill patternType="solid">
          <fgColor indexed="64"/>
          <bgColor rgb="FF00B0F0"/>
        </patternFill>
      </fill>
      <alignment horizontal="center" vertical="bottom" textRotation="0" wrapText="0"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Calibri"/>
        <family val="2"/>
        <scheme val="minor"/>
      </font>
      <numFmt numFmtId="164" formatCode="dd/mm/yyyy;@"/>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none">
          <fgColor indexed="64"/>
          <bgColor rgb="FFFF0000"/>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rgb="FF000000"/>
        <name val="Arial"/>
        <family val="2"/>
        <scheme val="none"/>
      </font>
      <fill>
        <patternFill patternType="none"/>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none"/>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patternType="none"/>
      </fill>
    </dxf>
  </dxfs>
  <tableStyles count="0" defaultTableStyle="TableStyleMedium2" defaultPivotStyle="PivotStyleMedium9"/>
  <colors>
    <mruColors>
      <color rgb="FF4A8B2C"/>
      <color rgb="FF76BD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28575</xdr:colOff>
      <xdr:row>2</xdr:row>
      <xdr:rowOff>9525</xdr:rowOff>
    </xdr:from>
    <xdr:to>
      <xdr:col>11</xdr:col>
      <xdr:colOff>1066800</xdr:colOff>
      <xdr:row>4</xdr:row>
      <xdr:rowOff>381000</xdr:rowOff>
    </xdr:to>
    <xdr:pic>
      <xdr:nvPicPr>
        <xdr:cNvPr id="3" name="Picture 2">
          <a:extLst>
            <a:ext uri="{FF2B5EF4-FFF2-40B4-BE49-F238E27FC236}">
              <a16:creationId xmlns:a16="http://schemas.microsoft.com/office/drawing/2014/main" id="{F63A189F-6693-44EE-9A94-B2AFFA689C2B}"/>
            </a:ext>
          </a:extLst>
        </xdr:cNvPr>
        <xdr:cNvPicPr>
          <a:picLocks noChangeAspect="1"/>
        </xdr:cNvPicPr>
      </xdr:nvPicPr>
      <xdr:blipFill>
        <a:blip xmlns:r="http://schemas.openxmlformats.org/officeDocument/2006/relationships" r:embed="rId1"/>
        <a:stretch>
          <a:fillRect/>
        </a:stretch>
      </xdr:blipFill>
      <xdr:spPr>
        <a:xfrm>
          <a:off x="6867525" y="200025"/>
          <a:ext cx="103822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295275</xdr:colOff>
      <xdr:row>1</xdr:row>
      <xdr:rowOff>114300</xdr:rowOff>
    </xdr:from>
    <xdr:to>
      <xdr:col>12</xdr:col>
      <xdr:colOff>1019175</xdr:colOff>
      <xdr:row>1</xdr:row>
      <xdr:rowOff>838200</xdr:rowOff>
    </xdr:to>
    <xdr:pic>
      <xdr:nvPicPr>
        <xdr:cNvPr id="2" name="Picture 1">
          <a:extLst>
            <a:ext uri="{FF2B5EF4-FFF2-40B4-BE49-F238E27FC236}">
              <a16:creationId xmlns:a16="http://schemas.microsoft.com/office/drawing/2014/main" id="{861E6767-6986-47CC-A44F-AB85AC8F0220}"/>
            </a:ext>
          </a:extLst>
        </xdr:cNvPr>
        <xdr:cNvPicPr>
          <a:picLocks noChangeAspect="1"/>
        </xdr:cNvPicPr>
      </xdr:nvPicPr>
      <xdr:blipFill>
        <a:blip xmlns:r="http://schemas.openxmlformats.org/officeDocument/2006/relationships" r:embed="rId1"/>
        <a:stretch>
          <a:fillRect/>
        </a:stretch>
      </xdr:blipFill>
      <xdr:spPr>
        <a:xfrm>
          <a:off x="9067800" y="304800"/>
          <a:ext cx="723900" cy="723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257175</xdr:colOff>
      <xdr:row>1</xdr:row>
      <xdr:rowOff>9525</xdr:rowOff>
    </xdr:from>
    <xdr:to>
      <xdr:col>10</xdr:col>
      <xdr:colOff>371475</xdr:colOff>
      <xdr:row>2</xdr:row>
      <xdr:rowOff>180975</xdr:rowOff>
    </xdr:to>
    <xdr:pic>
      <xdr:nvPicPr>
        <xdr:cNvPr id="2" name="Picture 1">
          <a:extLst>
            <a:ext uri="{FF2B5EF4-FFF2-40B4-BE49-F238E27FC236}">
              <a16:creationId xmlns:a16="http://schemas.microsoft.com/office/drawing/2014/main" id="{0E8FF048-DE5E-43AE-ACDD-293728BB47FC}"/>
            </a:ext>
          </a:extLst>
        </xdr:cNvPr>
        <xdr:cNvPicPr>
          <a:picLocks noChangeAspect="1"/>
        </xdr:cNvPicPr>
      </xdr:nvPicPr>
      <xdr:blipFill>
        <a:blip xmlns:r="http://schemas.openxmlformats.org/officeDocument/2006/relationships" r:embed="rId1"/>
        <a:stretch>
          <a:fillRect/>
        </a:stretch>
      </xdr:blipFill>
      <xdr:spPr>
        <a:xfrm>
          <a:off x="7191375" y="200025"/>
          <a:ext cx="723900" cy="723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447675</xdr:colOff>
      <xdr:row>1</xdr:row>
      <xdr:rowOff>9525</xdr:rowOff>
    </xdr:from>
    <xdr:to>
      <xdr:col>12</xdr:col>
      <xdr:colOff>561975</xdr:colOff>
      <xdr:row>2</xdr:row>
      <xdr:rowOff>333375</xdr:rowOff>
    </xdr:to>
    <xdr:pic>
      <xdr:nvPicPr>
        <xdr:cNvPr id="2" name="Picture 1">
          <a:extLst>
            <a:ext uri="{FF2B5EF4-FFF2-40B4-BE49-F238E27FC236}">
              <a16:creationId xmlns:a16="http://schemas.microsoft.com/office/drawing/2014/main" id="{D0BC42D2-6E16-4EA1-9CBD-D19DE4A1099C}"/>
            </a:ext>
          </a:extLst>
        </xdr:cNvPr>
        <xdr:cNvPicPr>
          <a:picLocks noChangeAspect="1"/>
        </xdr:cNvPicPr>
      </xdr:nvPicPr>
      <xdr:blipFill>
        <a:blip xmlns:r="http://schemas.openxmlformats.org/officeDocument/2006/relationships" r:embed="rId1"/>
        <a:stretch>
          <a:fillRect/>
        </a:stretch>
      </xdr:blipFill>
      <xdr:spPr>
        <a:xfrm>
          <a:off x="7162800" y="200025"/>
          <a:ext cx="723900" cy="723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5B635-4BC2-4522-B674-E24A9A6F61A7}" name="Table1" displayName="Table1" ref="A1:B16" totalsRowShown="0" dataDxfId="13">
  <autoFilter ref="A1:B16" xr:uid="{B405B635-4BC2-4522-B674-E24A9A6F61A7}"/>
  <tableColumns count="2">
    <tableColumn id="1" xr3:uid="{0618CC3D-3A02-41FC-82ED-4F28207E7F0B}" name="Select from list" dataDxfId="12"/>
    <tableColumn id="2" xr3:uid="{EF708CC1-FB29-4276-BE39-97589E7255DB}" name="Column1"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1B7407-48D9-45A6-B14F-83C2710D4115}" name="Table2" displayName="Table2" ref="D1:D4" totalsRowShown="0">
  <autoFilter ref="D1:D4" xr:uid="{F31B7407-48D9-45A6-B14F-83C2710D4115}"/>
  <tableColumns count="1">
    <tableColumn id="1" xr3:uid="{124A9C52-35F8-408A-9178-4D3E2286AF2B}" name="Column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3E74964-98CF-43E1-813A-2161173876D7}" name="Table3" displayName="Table3" ref="D6:D10" totalsRowShown="0">
  <autoFilter ref="D6:D10" xr:uid="{93E74964-98CF-43E1-813A-2161173876D7}"/>
  <tableColumns count="1">
    <tableColumn id="1" xr3:uid="{EEE6B1D2-9FC4-4FA8-9C93-7B74870C9399}" name="Column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BC3E786-8754-42A4-B256-FE12F77DF1C3}" name="Table6" displayName="Table6" ref="A18:C49" totalsRowShown="0" headerRowBorderDxfId="10" tableBorderDxfId="9">
  <autoFilter ref="A18:C49" xr:uid="{7BC3E786-8754-42A4-B256-FE12F77DF1C3}"/>
  <sortState xmlns:xlrd2="http://schemas.microsoft.com/office/spreadsheetml/2017/richdata2" ref="A19:C48">
    <sortCondition ref="A1:A31"/>
  </sortState>
  <tableColumns count="3">
    <tableColumn id="2" xr3:uid="{3C2938D7-0EF3-43F6-A0F2-E9AAEC08BA4B}" name="Landfill Name" dataDxfId="8"/>
    <tableColumn id="4" xr3:uid="{3AC0441F-3C01-4F79-B39C-2CC24AB56685}" name="Registration Number" dataDxfId="7"/>
    <tableColumn id="3" xr3:uid="{60D25700-9779-4312-8902-401E290BB3B2}" name="Data refresh by Revenue Scotland" dataDxfId="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F99EC35-BE3C-4CB8-9673-842547619F8D}" name="Table4" displayName="Table4" ref="E18:G25" totalsRowShown="0" headerRowDxfId="5" headerRowBorderDxfId="4" tableBorderDxfId="3">
  <autoFilter ref="E18:G25" xr:uid="{DF99EC35-BE3C-4CB8-9673-842547619F8D}"/>
  <tableColumns count="3">
    <tableColumn id="1" xr3:uid="{5C110CD8-4BEC-41DD-A44C-BE472F49D9CA}" name="Start" dataDxfId="2"/>
    <tableColumn id="2" xr3:uid="{4AA157E1-5A94-4024-B82C-6D05D3071223}" name="End" dataDxfId="1"/>
    <tableColumn id="3" xr3:uid="{E23572AB-A555-4393-B736-3D4F100B192A}" name="Rate" dataDxfId="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6392CB6-715E-4B64-9198-43F5999C98C7}" name="Table7" displayName="Table7" ref="E27:F41" totalsRowShown="0">
  <autoFilter ref="E27:F41" xr:uid="{C6392CB6-715E-4B64-9198-43F5999C98C7}"/>
  <tableColumns count="2">
    <tableColumn id="1" xr3:uid="{1E15B619-8147-4598-934F-2C01A81FF0F0}" name="Months"/>
    <tableColumn id="2" xr3:uid="{DCA63D6E-AC03-4CF3-B347-45DDD7A0B443}" name="Year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0.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map.sepa.org.uk/ngrtoo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B1:V11"/>
  <sheetViews>
    <sheetView showGridLines="0" showRowColHeaders="0" workbookViewId="0">
      <selection activeCell="C19" sqref="C19"/>
    </sheetView>
  </sheetViews>
  <sheetFormatPr defaultRowHeight="15" x14ac:dyDescent="0.25"/>
  <cols>
    <col min="1" max="1" width="9.140625" style="1"/>
    <col min="2" max="2" width="11.140625" style="1" customWidth="1"/>
    <col min="3" max="11" width="9.140625" style="1"/>
    <col min="12" max="12" width="16.28515625" style="1" customWidth="1"/>
    <col min="13" max="16384" width="9.140625" style="1"/>
  </cols>
  <sheetData>
    <row r="1" spans="2:22" x14ac:dyDescent="0.25">
      <c r="B1" s="76" t="s">
        <v>0</v>
      </c>
      <c r="L1" s="34" t="s">
        <v>1</v>
      </c>
    </row>
    <row r="2" spans="2:22" hidden="1" x14ac:dyDescent="0.25"/>
    <row r="3" spans="2:22" ht="26.25" customHeight="1" x14ac:dyDescent="0.25">
      <c r="B3" s="17"/>
      <c r="C3" s="191" t="s">
        <v>2</v>
      </c>
      <c r="D3" s="191"/>
      <c r="E3" s="191"/>
      <c r="F3" s="191"/>
      <c r="G3" s="191"/>
      <c r="H3" s="191"/>
      <c r="I3" s="191"/>
      <c r="J3" s="191"/>
      <c r="K3" s="191"/>
      <c r="L3" s="17"/>
    </row>
    <row r="4" spans="2:22" ht="26.25" customHeight="1" x14ac:dyDescent="0.25">
      <c r="B4" s="17"/>
      <c r="C4" s="191" t="s">
        <v>3</v>
      </c>
      <c r="D4" s="191"/>
      <c r="E4" s="191"/>
      <c r="F4" s="191"/>
      <c r="G4" s="191"/>
      <c r="H4" s="191"/>
      <c r="I4" s="191"/>
      <c r="J4" s="191"/>
      <c r="K4" s="191"/>
      <c r="L4" s="17"/>
    </row>
    <row r="5" spans="2:22" ht="57.75" customHeight="1" x14ac:dyDescent="0.25">
      <c r="B5" s="17"/>
      <c r="C5" s="192" t="s">
        <v>4</v>
      </c>
      <c r="D5" s="192"/>
      <c r="E5" s="192"/>
      <c r="F5" s="192"/>
      <c r="G5" s="192"/>
      <c r="H5" s="192"/>
      <c r="I5" s="192"/>
      <c r="J5" s="192"/>
      <c r="K5" s="192"/>
      <c r="L5" s="17"/>
    </row>
    <row r="6" spans="2:22" ht="30.75" customHeight="1" x14ac:dyDescent="0.25">
      <c r="B6" s="193" t="s">
        <v>5</v>
      </c>
      <c r="C6" s="193"/>
      <c r="D6" s="193"/>
      <c r="E6" s="193"/>
      <c r="F6" s="193"/>
      <c r="G6" s="193"/>
      <c r="H6" s="193"/>
      <c r="I6" s="193"/>
      <c r="J6" s="193"/>
      <c r="K6" s="193"/>
      <c r="L6" s="193"/>
    </row>
    <row r="7" spans="2:22" ht="393.75" customHeight="1" x14ac:dyDescent="0.25">
      <c r="B7" s="186" t="s">
        <v>6</v>
      </c>
      <c r="C7" s="187"/>
      <c r="D7" s="187"/>
      <c r="E7" s="187"/>
      <c r="F7" s="187"/>
      <c r="G7" s="187"/>
      <c r="H7" s="187"/>
      <c r="I7" s="187"/>
      <c r="J7" s="187"/>
      <c r="K7" s="187"/>
      <c r="L7" s="188"/>
      <c r="V7" s="1" t="s">
        <v>7</v>
      </c>
    </row>
    <row r="8" spans="2:22" ht="9" customHeight="1" x14ac:dyDescent="0.25">
      <c r="B8" s="18"/>
      <c r="C8" s="18"/>
      <c r="D8" s="18"/>
      <c r="E8" s="18"/>
      <c r="F8" s="18"/>
      <c r="G8" s="18"/>
      <c r="H8" s="18"/>
      <c r="I8" s="18"/>
      <c r="J8" s="18"/>
      <c r="K8" s="18"/>
      <c r="L8" s="18"/>
    </row>
    <row r="9" spans="2:22" ht="21" customHeight="1" x14ac:dyDescent="0.25">
      <c r="B9" s="190" t="s">
        <v>8</v>
      </c>
      <c r="C9" s="190"/>
      <c r="D9" s="190"/>
      <c r="E9" s="190"/>
      <c r="F9" s="190"/>
      <c r="G9" s="190"/>
      <c r="H9" s="190"/>
      <c r="I9" s="190"/>
      <c r="J9" s="190"/>
      <c r="K9" s="190"/>
      <c r="L9" s="190"/>
    </row>
    <row r="10" spans="2:22" ht="9" customHeight="1" x14ac:dyDescent="0.25">
      <c r="B10" s="18"/>
      <c r="C10" s="18"/>
      <c r="D10" s="18"/>
      <c r="E10" s="18"/>
      <c r="F10" s="18"/>
      <c r="G10" s="18"/>
      <c r="H10" s="18"/>
      <c r="I10" s="18"/>
      <c r="J10" s="18"/>
      <c r="K10" s="18"/>
      <c r="L10" s="18"/>
    </row>
    <row r="11" spans="2:22" ht="29.25" customHeight="1" x14ac:dyDescent="0.25">
      <c r="K11" s="189" t="s">
        <v>9</v>
      </c>
      <c r="L11" s="189"/>
    </row>
  </sheetData>
  <sheetProtection sheet="1" objects="1" scenarios="1"/>
  <mergeCells count="7">
    <mergeCell ref="B7:L7"/>
    <mergeCell ref="K11:L11"/>
    <mergeCell ref="B9:L9"/>
    <mergeCell ref="C3:K3"/>
    <mergeCell ref="C4:K4"/>
    <mergeCell ref="C5:K5"/>
    <mergeCell ref="B6:L6"/>
  </mergeCells>
  <hyperlinks>
    <hyperlink ref="K11" location="'Contact Details'!C8" display="Continue" xr:uid="{BF90DA56-87D6-4DF4-957F-EF9269B2A860}"/>
  </hyperlinks>
  <pageMargins left="0.7" right="0.7" top="0.75" bottom="0.75" header="0.3" footer="0.3"/>
  <pageSetup paperSize="9" scale="62" fitToHeight="0" orientation="landscape" r:id="rId1"/>
  <headerFooter>
    <oddHeader>&amp;C&amp;"Calibri"&amp;10&amp;K0000FFOFFICIAL - CONFIDENTIAL&amp;1#_x000D_&amp;"Calibri"&amp;11&amp;K000000</oddHeader>
    <oddFooter>&amp;C&amp;"Calibri"&amp;11&amp;K000000_x000D_&amp;1#&amp;"Calibri"&amp;10&amp;K0000FFOFFICIAL -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30821-8FE4-41C3-A778-320D5FB39E34}">
  <sheetPr codeName="Sheet10"/>
  <dimension ref="A1:G83"/>
  <sheetViews>
    <sheetView workbookViewId="0">
      <selection sqref="A1:XFD1048576"/>
    </sheetView>
  </sheetViews>
  <sheetFormatPr defaultRowHeight="15" x14ac:dyDescent="0.25"/>
  <cols>
    <col min="1" max="1" width="45.5703125" customWidth="1"/>
    <col min="2" max="2" width="42.28515625" bestFit="1" customWidth="1"/>
    <col min="3" max="3" width="31.5703125" bestFit="1" customWidth="1"/>
    <col min="4" max="4" width="20.42578125" bestFit="1" customWidth="1"/>
    <col min="5" max="6" width="11.42578125" bestFit="1" customWidth="1"/>
    <col min="7" max="7" width="10.85546875" customWidth="1"/>
  </cols>
  <sheetData>
    <row r="1" spans="1:4" x14ac:dyDescent="0.25">
      <c r="A1" s="2" t="s">
        <v>46</v>
      </c>
      <c r="B1" t="s">
        <v>203</v>
      </c>
      <c r="D1" t="s">
        <v>203</v>
      </c>
    </row>
    <row r="2" spans="1:4" x14ac:dyDescent="0.25">
      <c r="A2" s="84" t="s">
        <v>204</v>
      </c>
      <c r="B2" s="184" t="s">
        <v>205</v>
      </c>
      <c r="D2" t="s">
        <v>201</v>
      </c>
    </row>
    <row r="3" spans="1:4" x14ac:dyDescent="0.25">
      <c r="A3" s="84" t="s">
        <v>206</v>
      </c>
      <c r="B3" s="184" t="s">
        <v>207</v>
      </c>
      <c r="D3" t="s">
        <v>208</v>
      </c>
    </row>
    <row r="4" spans="1:4" x14ac:dyDescent="0.25">
      <c r="A4" s="84" t="s">
        <v>209</v>
      </c>
      <c r="B4" s="184" t="s">
        <v>210</v>
      </c>
      <c r="D4" t="s">
        <v>211</v>
      </c>
    </row>
    <row r="5" spans="1:4" x14ac:dyDescent="0.25">
      <c r="A5" s="84" t="s">
        <v>212</v>
      </c>
      <c r="B5" s="184" t="s">
        <v>213</v>
      </c>
    </row>
    <row r="6" spans="1:4" x14ac:dyDescent="0.25">
      <c r="A6" s="84" t="s">
        <v>214</v>
      </c>
      <c r="B6" s="184" t="s">
        <v>215</v>
      </c>
      <c r="D6" t="s">
        <v>203</v>
      </c>
    </row>
    <row r="7" spans="1:4" x14ac:dyDescent="0.25">
      <c r="A7" s="84" t="s">
        <v>216</v>
      </c>
      <c r="B7" s="184" t="s">
        <v>217</v>
      </c>
      <c r="D7" t="s">
        <v>218</v>
      </c>
    </row>
    <row r="8" spans="1:4" x14ac:dyDescent="0.25">
      <c r="A8" s="84" t="s">
        <v>219</v>
      </c>
      <c r="B8" s="184" t="s">
        <v>220</v>
      </c>
      <c r="D8" t="s">
        <v>221</v>
      </c>
    </row>
    <row r="9" spans="1:4" x14ac:dyDescent="0.25">
      <c r="A9" s="84" t="s">
        <v>222</v>
      </c>
      <c r="B9" s="184" t="s">
        <v>223</v>
      </c>
      <c r="D9" t="s">
        <v>224</v>
      </c>
    </row>
    <row r="10" spans="1:4" x14ac:dyDescent="0.25">
      <c r="A10" s="84" t="s">
        <v>225</v>
      </c>
      <c r="B10" s="184" t="s">
        <v>226</v>
      </c>
      <c r="D10" t="s">
        <v>227</v>
      </c>
    </row>
    <row r="11" spans="1:4" x14ac:dyDescent="0.25">
      <c r="A11" s="84" t="s">
        <v>228</v>
      </c>
      <c r="B11" s="184" t="s">
        <v>229</v>
      </c>
    </row>
    <row r="12" spans="1:4" x14ac:dyDescent="0.25">
      <c r="A12" s="84" t="s">
        <v>230</v>
      </c>
      <c r="B12" s="184" t="s">
        <v>231</v>
      </c>
    </row>
    <row r="13" spans="1:4" x14ac:dyDescent="0.25">
      <c r="A13" s="84" t="s">
        <v>232</v>
      </c>
      <c r="B13" s="184" t="s">
        <v>233</v>
      </c>
    </row>
    <row r="14" spans="1:4" x14ac:dyDescent="0.25">
      <c r="A14" s="84" t="s">
        <v>234</v>
      </c>
      <c r="B14" s="184" t="s">
        <v>235</v>
      </c>
    </row>
    <row r="15" spans="1:4" x14ac:dyDescent="0.25">
      <c r="A15" s="8" t="s">
        <v>236</v>
      </c>
      <c r="B15" s="184"/>
    </row>
    <row r="16" spans="1:4" x14ac:dyDescent="0.25">
      <c r="A16" s="85"/>
      <c r="B16" s="185"/>
    </row>
    <row r="17" spans="1:7" x14ac:dyDescent="0.25">
      <c r="E17" s="234" t="s">
        <v>237</v>
      </c>
      <c r="F17" s="235"/>
      <c r="G17" s="235"/>
    </row>
    <row r="18" spans="1:7" x14ac:dyDescent="0.25">
      <c r="A18" s="104" t="s">
        <v>238</v>
      </c>
      <c r="B18" s="104" t="s">
        <v>239</v>
      </c>
      <c r="C18" s="105" t="s">
        <v>240</v>
      </c>
      <c r="E18" s="121" t="s">
        <v>241</v>
      </c>
      <c r="F18" s="122" t="s">
        <v>242</v>
      </c>
      <c r="G18" s="123" t="s">
        <v>243</v>
      </c>
    </row>
    <row r="19" spans="1:7" x14ac:dyDescent="0.25">
      <c r="A19" s="110" t="s">
        <v>244</v>
      </c>
      <c r="B19" s="106" t="s">
        <v>245</v>
      </c>
      <c r="C19" s="106" t="s">
        <v>245</v>
      </c>
      <c r="E19" s="118">
        <v>42095</v>
      </c>
      <c r="F19" s="75">
        <v>44286</v>
      </c>
      <c r="G19" s="119">
        <v>1.82</v>
      </c>
    </row>
    <row r="20" spans="1:7" x14ac:dyDescent="0.25">
      <c r="A20" s="110" t="s">
        <v>246</v>
      </c>
      <c r="B20" s="7" t="s">
        <v>247</v>
      </c>
      <c r="C20" s="106">
        <v>44091</v>
      </c>
      <c r="E20" s="114">
        <v>44287</v>
      </c>
      <c r="F20" s="117">
        <v>44651</v>
      </c>
      <c r="G20" s="120">
        <v>2.75</v>
      </c>
    </row>
    <row r="21" spans="1:7" x14ac:dyDescent="0.25">
      <c r="A21" s="110" t="s">
        <v>248</v>
      </c>
      <c r="B21" s="7" t="s">
        <v>249</v>
      </c>
      <c r="C21" s="106">
        <v>44091</v>
      </c>
      <c r="E21" s="114">
        <v>44652</v>
      </c>
      <c r="F21" s="117">
        <v>45016</v>
      </c>
      <c r="G21" s="120">
        <v>3</v>
      </c>
    </row>
    <row r="22" spans="1:7" x14ac:dyDescent="0.25">
      <c r="A22" s="110" t="s">
        <v>250</v>
      </c>
      <c r="B22" s="7" t="s">
        <v>251</v>
      </c>
      <c r="C22" s="106">
        <v>44091</v>
      </c>
      <c r="E22" s="124">
        <v>45017</v>
      </c>
      <c r="F22" s="125">
        <v>45382</v>
      </c>
      <c r="G22" s="126">
        <v>3</v>
      </c>
    </row>
    <row r="23" spans="1:7" x14ac:dyDescent="0.25">
      <c r="A23" s="110" t="s">
        <v>252</v>
      </c>
      <c r="B23" s="7" t="s">
        <v>253</v>
      </c>
      <c r="C23" s="106">
        <v>44091</v>
      </c>
      <c r="E23" s="114">
        <v>45383</v>
      </c>
      <c r="F23" s="117">
        <v>45747</v>
      </c>
      <c r="G23" s="120" t="s">
        <v>254</v>
      </c>
    </row>
    <row r="24" spans="1:7" x14ac:dyDescent="0.25">
      <c r="A24" s="110" t="s">
        <v>255</v>
      </c>
      <c r="B24" s="7" t="s">
        <v>256</v>
      </c>
      <c r="C24" s="106">
        <v>44091</v>
      </c>
      <c r="E24" s="124">
        <v>45748</v>
      </c>
      <c r="F24" s="125">
        <v>46112</v>
      </c>
      <c r="G24" s="126" t="s">
        <v>254</v>
      </c>
    </row>
    <row r="25" spans="1:7" x14ac:dyDescent="0.25">
      <c r="A25" s="110" t="s">
        <v>257</v>
      </c>
      <c r="B25" s="7" t="s">
        <v>258</v>
      </c>
      <c r="C25" s="106">
        <v>44091</v>
      </c>
      <c r="E25" s="124">
        <v>46113</v>
      </c>
      <c r="F25" s="125">
        <v>46477</v>
      </c>
      <c r="G25" s="126" t="s">
        <v>254</v>
      </c>
    </row>
    <row r="26" spans="1:7" x14ac:dyDescent="0.25">
      <c r="A26" s="110" t="s">
        <v>259</v>
      </c>
      <c r="B26" s="7" t="s">
        <v>260</v>
      </c>
      <c r="C26" s="106">
        <v>44091</v>
      </c>
    </row>
    <row r="27" spans="1:7" x14ac:dyDescent="0.25">
      <c r="A27" s="110" t="s">
        <v>261</v>
      </c>
      <c r="B27" s="7" t="s">
        <v>262</v>
      </c>
      <c r="C27" s="106">
        <v>44091</v>
      </c>
      <c r="E27" t="s">
        <v>263</v>
      </c>
      <c r="F27" t="s">
        <v>264</v>
      </c>
    </row>
    <row r="28" spans="1:7" x14ac:dyDescent="0.25">
      <c r="A28" s="110" t="s">
        <v>265</v>
      </c>
      <c r="B28" s="7" t="s">
        <v>266</v>
      </c>
      <c r="C28" s="106">
        <v>44091</v>
      </c>
      <c r="E28" s="2" t="s">
        <v>167</v>
      </c>
      <c r="F28" s="2" t="s">
        <v>167</v>
      </c>
    </row>
    <row r="29" spans="1:7" x14ac:dyDescent="0.25">
      <c r="A29" s="110" t="s">
        <v>267</v>
      </c>
      <c r="B29" s="7" t="s">
        <v>268</v>
      </c>
      <c r="C29" s="106">
        <v>44091</v>
      </c>
      <c r="E29" t="s">
        <v>33</v>
      </c>
      <c r="F29">
        <v>2015</v>
      </c>
    </row>
    <row r="30" spans="1:7" x14ac:dyDescent="0.25">
      <c r="A30" s="110" t="s">
        <v>269</v>
      </c>
      <c r="B30" s="7" t="s">
        <v>270</v>
      </c>
      <c r="C30" s="106">
        <v>44091</v>
      </c>
      <c r="E30" t="s">
        <v>35</v>
      </c>
      <c r="F30">
        <v>2016</v>
      </c>
    </row>
    <row r="31" spans="1:7" x14ac:dyDescent="0.25">
      <c r="A31" s="110" t="s">
        <v>271</v>
      </c>
      <c r="B31" s="7" t="s">
        <v>272</v>
      </c>
      <c r="C31" s="106">
        <v>44091</v>
      </c>
      <c r="E31" t="s">
        <v>37</v>
      </c>
      <c r="F31">
        <v>2017</v>
      </c>
    </row>
    <row r="32" spans="1:7" x14ac:dyDescent="0.25">
      <c r="A32" s="111" t="s">
        <v>273</v>
      </c>
      <c r="B32" s="107" t="s">
        <v>274</v>
      </c>
      <c r="C32" s="106">
        <v>44091</v>
      </c>
      <c r="E32" t="s">
        <v>15</v>
      </c>
      <c r="F32">
        <v>2018</v>
      </c>
    </row>
    <row r="33" spans="1:6" x14ac:dyDescent="0.25">
      <c r="A33" s="112" t="s">
        <v>275</v>
      </c>
      <c r="B33" s="106" t="s">
        <v>245</v>
      </c>
      <c r="C33" s="106" t="s">
        <v>245</v>
      </c>
      <c r="E33" t="s">
        <v>17</v>
      </c>
      <c r="F33">
        <v>2019</v>
      </c>
    </row>
    <row r="34" spans="1:6" x14ac:dyDescent="0.25">
      <c r="A34" s="110" t="s">
        <v>276</v>
      </c>
      <c r="B34" s="7" t="s">
        <v>277</v>
      </c>
      <c r="C34" s="106">
        <v>44091</v>
      </c>
      <c r="E34" t="s">
        <v>19</v>
      </c>
      <c r="F34">
        <v>2020</v>
      </c>
    </row>
    <row r="35" spans="1:6" x14ac:dyDescent="0.25">
      <c r="A35" s="110" t="s">
        <v>278</v>
      </c>
      <c r="B35" s="7" t="s">
        <v>279</v>
      </c>
      <c r="C35" s="106">
        <v>44091</v>
      </c>
      <c r="E35" t="s">
        <v>21</v>
      </c>
      <c r="F35">
        <v>2021</v>
      </c>
    </row>
    <row r="36" spans="1:6" x14ac:dyDescent="0.25">
      <c r="A36" s="110" t="s">
        <v>280</v>
      </c>
      <c r="B36" s="7" t="s">
        <v>281</v>
      </c>
      <c r="C36" s="106">
        <v>44091</v>
      </c>
      <c r="E36" t="s">
        <v>23</v>
      </c>
      <c r="F36">
        <v>2022</v>
      </c>
    </row>
    <row r="37" spans="1:6" x14ac:dyDescent="0.25">
      <c r="A37" s="110" t="s">
        <v>282</v>
      </c>
      <c r="B37" s="7" t="s">
        <v>283</v>
      </c>
      <c r="C37" s="106">
        <v>44091</v>
      </c>
      <c r="E37" t="s">
        <v>25</v>
      </c>
      <c r="F37">
        <v>2023</v>
      </c>
    </row>
    <row r="38" spans="1:6" x14ac:dyDescent="0.25">
      <c r="A38" s="110" t="s">
        <v>284</v>
      </c>
      <c r="B38" s="7" t="s">
        <v>285</v>
      </c>
      <c r="C38" s="106">
        <v>44091</v>
      </c>
      <c r="E38" t="s">
        <v>27</v>
      </c>
      <c r="F38">
        <v>2024</v>
      </c>
    </row>
    <row r="39" spans="1:6" x14ac:dyDescent="0.25">
      <c r="A39" s="110" t="s">
        <v>286</v>
      </c>
      <c r="B39" s="7" t="s">
        <v>287</v>
      </c>
      <c r="C39" s="106">
        <v>44091</v>
      </c>
      <c r="E39" t="s">
        <v>29</v>
      </c>
      <c r="F39">
        <v>2025</v>
      </c>
    </row>
    <row r="40" spans="1:6" x14ac:dyDescent="0.25">
      <c r="A40" s="110" t="s">
        <v>288</v>
      </c>
      <c r="B40" s="7" t="s">
        <v>289</v>
      </c>
      <c r="C40" s="106">
        <v>44091</v>
      </c>
      <c r="E40" t="s">
        <v>31</v>
      </c>
      <c r="F40">
        <v>2026</v>
      </c>
    </row>
    <row r="41" spans="1:6" x14ac:dyDescent="0.25">
      <c r="A41" s="110" t="s">
        <v>290</v>
      </c>
      <c r="B41" s="7" t="s">
        <v>291</v>
      </c>
      <c r="C41" s="106">
        <v>44091</v>
      </c>
      <c r="F41">
        <v>2027</v>
      </c>
    </row>
    <row r="42" spans="1:6" x14ac:dyDescent="0.25">
      <c r="A42" s="110" t="s">
        <v>292</v>
      </c>
      <c r="B42" s="7" t="s">
        <v>293</v>
      </c>
      <c r="C42" s="106">
        <v>44091</v>
      </c>
    </row>
    <row r="43" spans="1:6" x14ac:dyDescent="0.25">
      <c r="A43" s="110" t="s">
        <v>294</v>
      </c>
      <c r="B43" s="7" t="s">
        <v>295</v>
      </c>
      <c r="C43" s="106">
        <v>44091</v>
      </c>
    </row>
    <row r="44" spans="1:6" x14ac:dyDescent="0.25">
      <c r="A44" s="110" t="s">
        <v>296</v>
      </c>
      <c r="B44" s="7" t="s">
        <v>297</v>
      </c>
      <c r="C44" s="106">
        <v>44091</v>
      </c>
    </row>
    <row r="45" spans="1:6" x14ac:dyDescent="0.25">
      <c r="A45" s="110" t="s">
        <v>298</v>
      </c>
      <c r="B45" s="7" t="s">
        <v>299</v>
      </c>
      <c r="C45" s="106">
        <v>44091</v>
      </c>
    </row>
    <row r="46" spans="1:6" x14ac:dyDescent="0.25">
      <c r="A46" s="110" t="s">
        <v>300</v>
      </c>
      <c r="B46" s="7" t="s">
        <v>301</v>
      </c>
      <c r="C46" s="106">
        <v>44091</v>
      </c>
    </row>
    <row r="47" spans="1:6" x14ac:dyDescent="0.25">
      <c r="A47" s="110" t="s">
        <v>302</v>
      </c>
      <c r="B47" s="7" t="s">
        <v>303</v>
      </c>
      <c r="C47" s="106">
        <v>44091</v>
      </c>
    </row>
    <row r="48" spans="1:6" x14ac:dyDescent="0.25">
      <c r="A48" s="113" t="s">
        <v>304</v>
      </c>
      <c r="B48" s="108" t="s">
        <v>305</v>
      </c>
      <c r="C48" s="109">
        <v>44091</v>
      </c>
    </row>
    <row r="49" spans="1:3" x14ac:dyDescent="0.25">
      <c r="A49" s="113" t="s">
        <v>306</v>
      </c>
      <c r="B49" s="108" t="s">
        <v>305</v>
      </c>
      <c r="C49" s="109"/>
    </row>
    <row r="52" spans="1:3" x14ac:dyDescent="0.25">
      <c r="A52" s="20" t="s">
        <v>307</v>
      </c>
    </row>
    <row r="53" spans="1:3" x14ac:dyDescent="0.25">
      <c r="A53" s="20" t="s">
        <v>308</v>
      </c>
    </row>
    <row r="54" spans="1:3" x14ac:dyDescent="0.25">
      <c r="A54" s="20" t="s">
        <v>309</v>
      </c>
    </row>
    <row r="55" spans="1:3" x14ac:dyDescent="0.25">
      <c r="A55" s="20" t="s">
        <v>310</v>
      </c>
    </row>
    <row r="56" spans="1:3" x14ac:dyDescent="0.25">
      <c r="A56" s="20" t="s">
        <v>311</v>
      </c>
    </row>
    <row r="57" spans="1:3" x14ac:dyDescent="0.25">
      <c r="A57" s="20" t="s">
        <v>312</v>
      </c>
    </row>
    <row r="58" spans="1:3" x14ac:dyDescent="0.25">
      <c r="A58" s="20" t="s">
        <v>313</v>
      </c>
    </row>
    <row r="59" spans="1:3" x14ac:dyDescent="0.25">
      <c r="A59" s="20" t="s">
        <v>314</v>
      </c>
    </row>
    <row r="60" spans="1:3" x14ac:dyDescent="0.25">
      <c r="A60" s="20" t="s">
        <v>315</v>
      </c>
    </row>
    <row r="61" spans="1:3" x14ac:dyDescent="0.25">
      <c r="A61" s="20" t="s">
        <v>316</v>
      </c>
    </row>
    <row r="62" spans="1:3" x14ac:dyDescent="0.25">
      <c r="A62" s="20" t="s">
        <v>317</v>
      </c>
    </row>
    <row r="63" spans="1:3" x14ac:dyDescent="0.25">
      <c r="A63" s="20" t="s">
        <v>318</v>
      </c>
    </row>
    <row r="64" spans="1:3" x14ac:dyDescent="0.25">
      <c r="A64" s="20" t="s">
        <v>319</v>
      </c>
    </row>
    <row r="65" spans="1:1" x14ac:dyDescent="0.25">
      <c r="A65" s="20" t="s">
        <v>320</v>
      </c>
    </row>
    <row r="66" spans="1:1" x14ac:dyDescent="0.25">
      <c r="A66" s="20" t="s">
        <v>321</v>
      </c>
    </row>
    <row r="67" spans="1:1" x14ac:dyDescent="0.25">
      <c r="A67" s="20" t="s">
        <v>322</v>
      </c>
    </row>
    <row r="68" spans="1:1" x14ac:dyDescent="0.25">
      <c r="A68" s="20" t="s">
        <v>323</v>
      </c>
    </row>
    <row r="69" spans="1:1" x14ac:dyDescent="0.25">
      <c r="A69" s="20" t="s">
        <v>324</v>
      </c>
    </row>
    <row r="70" spans="1:1" x14ac:dyDescent="0.25">
      <c r="A70" s="20" t="s">
        <v>325</v>
      </c>
    </row>
    <row r="71" spans="1:1" x14ac:dyDescent="0.25">
      <c r="A71" s="20" t="s">
        <v>326</v>
      </c>
    </row>
    <row r="72" spans="1:1" x14ac:dyDescent="0.25">
      <c r="A72" s="20" t="s">
        <v>327</v>
      </c>
    </row>
    <row r="73" spans="1:1" x14ac:dyDescent="0.25">
      <c r="A73" s="20" t="s">
        <v>328</v>
      </c>
    </row>
    <row r="74" spans="1:1" x14ac:dyDescent="0.25">
      <c r="A74" s="20" t="s">
        <v>329</v>
      </c>
    </row>
    <row r="75" spans="1:1" x14ac:dyDescent="0.25">
      <c r="A75" s="20" t="s">
        <v>330</v>
      </c>
    </row>
    <row r="76" spans="1:1" x14ac:dyDescent="0.25">
      <c r="A76" s="20" t="s">
        <v>331</v>
      </c>
    </row>
    <row r="77" spans="1:1" x14ac:dyDescent="0.25">
      <c r="A77" s="20" t="s">
        <v>332</v>
      </c>
    </row>
    <row r="78" spans="1:1" x14ac:dyDescent="0.25">
      <c r="A78" s="20" t="s">
        <v>333</v>
      </c>
    </row>
    <row r="79" spans="1:1" x14ac:dyDescent="0.25">
      <c r="A79" s="20" t="s">
        <v>334</v>
      </c>
    </row>
    <row r="80" spans="1:1" x14ac:dyDescent="0.25">
      <c r="A80" s="20" t="s">
        <v>335</v>
      </c>
    </row>
    <row r="81" spans="1:1" x14ac:dyDescent="0.25">
      <c r="A81" s="20" t="s">
        <v>336</v>
      </c>
    </row>
    <row r="82" spans="1:1" x14ac:dyDescent="0.25">
      <c r="A82" s="20" t="s">
        <v>337</v>
      </c>
    </row>
    <row r="83" spans="1:1" x14ac:dyDescent="0.25">
      <c r="A83" s="20" t="s">
        <v>338</v>
      </c>
    </row>
  </sheetData>
  <sheetProtection sheet="1" objects="1" scenarios="1"/>
  <mergeCells count="1">
    <mergeCell ref="E17:G17"/>
  </mergeCells>
  <phoneticPr fontId="16" type="noConversion"/>
  <pageMargins left="0.7" right="0.7" top="0.75" bottom="0.75" header="0.3" footer="0.3"/>
  <pageSetup paperSize="9" orientation="portrait" r:id="rId1"/>
  <headerFooter>
    <oddHeader>&amp;C&amp;"Calibri"&amp;10&amp;K0000FFOFFICIAL - CONFIDENTIAL&amp;1#_x000D_&amp;"Calibri"&amp;11&amp;K000000</oddHeader>
    <oddFooter>&amp;C&amp;"Calibri"&amp;11&amp;K000000_x000D_&amp;1#&amp;"Calibri"&amp;10&amp;K0000FFOFFICIAL - CONFIDENTIAL</oddFooter>
  </headerFooter>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2F057-CD6F-4789-99DD-A15A4A26E950}">
  <sheetPr codeName="Sheet2">
    <tabColor theme="0" tint="-0.249977111117893"/>
  </sheetPr>
  <dimension ref="B1:M24"/>
  <sheetViews>
    <sheetView showGridLines="0" showRowColHeaders="0" workbookViewId="0">
      <selection activeCell="M1" sqref="M1"/>
    </sheetView>
  </sheetViews>
  <sheetFormatPr defaultRowHeight="15" x14ac:dyDescent="0.25"/>
  <cols>
    <col min="1" max="1" width="5.42578125" customWidth="1"/>
    <col min="2" max="2" width="12.42578125" customWidth="1"/>
    <col min="3" max="3" width="23.28515625" customWidth="1"/>
    <col min="4" max="4" width="19.28515625" customWidth="1"/>
    <col min="5" max="5" width="5.42578125" customWidth="1"/>
    <col min="6" max="6" width="4.5703125" customWidth="1"/>
    <col min="9" max="9" width="15.42578125" customWidth="1"/>
    <col min="13" max="13" width="18.140625" customWidth="1"/>
  </cols>
  <sheetData>
    <row r="1" spans="2:13" x14ac:dyDescent="0.25">
      <c r="B1" s="76" t="s">
        <v>0</v>
      </c>
      <c r="C1" s="1"/>
      <c r="D1" s="1"/>
      <c r="E1" s="1"/>
      <c r="F1" s="1"/>
      <c r="G1" s="1"/>
      <c r="H1" s="1"/>
      <c r="I1" s="1"/>
      <c r="J1" s="1"/>
      <c r="M1" s="34" t="s">
        <v>1</v>
      </c>
    </row>
    <row r="2" spans="2:13" ht="79.5" customHeight="1" x14ac:dyDescent="0.25">
      <c r="B2" s="200" t="s">
        <v>10</v>
      </c>
      <c r="C2" s="200"/>
      <c r="D2" s="200"/>
      <c r="E2" s="200"/>
      <c r="F2" s="200"/>
      <c r="G2" s="200"/>
      <c r="H2" s="200"/>
      <c r="I2" s="200"/>
      <c r="J2" s="200"/>
      <c r="K2" s="200"/>
      <c r="L2" s="200"/>
      <c r="M2" s="200"/>
    </row>
    <row r="3" spans="2:13" ht="132.75" customHeight="1" x14ac:dyDescent="0.25">
      <c r="B3" s="197" t="s">
        <v>11</v>
      </c>
      <c r="C3" s="198"/>
      <c r="D3" s="198"/>
      <c r="E3" s="198"/>
      <c r="F3" s="198"/>
      <c r="G3" s="198"/>
      <c r="H3" s="198"/>
      <c r="I3" s="198"/>
      <c r="J3" s="198"/>
      <c r="K3" s="198"/>
      <c r="L3" s="198"/>
      <c r="M3" s="199"/>
    </row>
    <row r="4" spans="2:13" ht="69" customHeight="1" x14ac:dyDescent="0.25">
      <c r="B4" s="201" t="s">
        <v>12</v>
      </c>
      <c r="C4" s="202"/>
      <c r="D4" s="202"/>
      <c r="E4" s="202"/>
      <c r="F4" s="202"/>
      <c r="G4" s="202"/>
      <c r="H4" s="202"/>
      <c r="I4" s="202"/>
      <c r="J4" s="202"/>
      <c r="K4" s="202"/>
      <c r="L4" s="202"/>
      <c r="M4" s="203"/>
    </row>
    <row r="5" spans="2:13" ht="31.5" customHeight="1" x14ac:dyDescent="0.25">
      <c r="B5" s="178"/>
      <c r="C5" s="175" t="s">
        <v>13</v>
      </c>
      <c r="D5" s="175" t="s">
        <v>14</v>
      </c>
      <c r="E5" s="179"/>
      <c r="F5" s="179"/>
      <c r="G5" s="179"/>
      <c r="H5" s="179"/>
      <c r="I5" s="179"/>
      <c r="J5" s="179"/>
      <c r="K5" s="179"/>
      <c r="L5" s="179"/>
      <c r="M5" s="180"/>
    </row>
    <row r="6" spans="2:13" ht="16.5" customHeight="1" x14ac:dyDescent="0.25">
      <c r="B6" s="177"/>
      <c r="C6" s="181" t="s">
        <v>15</v>
      </c>
      <c r="D6" s="174" t="s">
        <v>16</v>
      </c>
      <c r="E6" s="182"/>
      <c r="F6" s="182"/>
      <c r="G6" s="182"/>
      <c r="H6" s="182"/>
      <c r="I6" s="182"/>
      <c r="J6" s="182"/>
      <c r="K6" s="182"/>
      <c r="L6" s="182"/>
      <c r="M6" s="183"/>
    </row>
    <row r="7" spans="2:13" ht="16.5" customHeight="1" x14ac:dyDescent="0.25">
      <c r="B7" s="177"/>
      <c r="C7" s="181" t="s">
        <v>17</v>
      </c>
      <c r="D7" s="174" t="s">
        <v>18</v>
      </c>
      <c r="E7" s="182"/>
      <c r="F7" s="182"/>
      <c r="G7" s="182"/>
      <c r="H7" s="182"/>
      <c r="I7" s="182"/>
      <c r="J7" s="182"/>
      <c r="K7" s="182"/>
      <c r="L7" s="182"/>
      <c r="M7" s="183"/>
    </row>
    <row r="8" spans="2:13" ht="16.5" customHeight="1" x14ac:dyDescent="0.25">
      <c r="B8" s="177"/>
      <c r="C8" s="181" t="s">
        <v>19</v>
      </c>
      <c r="D8" s="174" t="s">
        <v>20</v>
      </c>
      <c r="E8" s="182"/>
      <c r="F8" s="182"/>
      <c r="G8" s="182"/>
      <c r="H8" s="182"/>
      <c r="I8" s="182"/>
      <c r="J8" s="182"/>
      <c r="K8" s="182"/>
      <c r="L8" s="182"/>
      <c r="M8" s="183"/>
    </row>
    <row r="9" spans="2:13" ht="18" customHeight="1" x14ac:dyDescent="0.25">
      <c r="B9" s="177"/>
      <c r="C9" s="181" t="s">
        <v>21</v>
      </c>
      <c r="D9" s="174" t="s">
        <v>22</v>
      </c>
      <c r="E9" s="143"/>
      <c r="F9" s="143"/>
      <c r="G9" s="143"/>
      <c r="H9" s="143"/>
      <c r="I9" s="143"/>
      <c r="J9" s="143"/>
      <c r="K9" s="143"/>
      <c r="L9" s="143"/>
      <c r="M9" s="144"/>
    </row>
    <row r="10" spans="2:13" ht="18" customHeight="1" x14ac:dyDescent="0.25">
      <c r="B10" s="177"/>
      <c r="C10" s="181" t="s">
        <v>23</v>
      </c>
      <c r="D10" s="174" t="s">
        <v>24</v>
      </c>
      <c r="E10" s="143"/>
      <c r="F10" s="143"/>
      <c r="G10" s="143"/>
      <c r="H10" s="143"/>
      <c r="I10" s="143"/>
      <c r="J10" s="143"/>
      <c r="K10" s="143"/>
      <c r="L10" s="143"/>
      <c r="M10" s="144"/>
    </row>
    <row r="11" spans="2:13" ht="18" customHeight="1" x14ac:dyDescent="0.25">
      <c r="B11" s="177"/>
      <c r="C11" s="181" t="s">
        <v>25</v>
      </c>
      <c r="D11" s="174" t="s">
        <v>26</v>
      </c>
      <c r="E11" s="143"/>
      <c r="F11" s="143"/>
      <c r="G11" s="143"/>
      <c r="H11" s="143"/>
      <c r="I11" s="143"/>
      <c r="J11" s="143"/>
      <c r="K11" s="143"/>
      <c r="L11" s="143"/>
      <c r="M11" s="144"/>
    </row>
    <row r="12" spans="2:13" ht="18" customHeight="1" x14ac:dyDescent="0.25">
      <c r="B12" s="177"/>
      <c r="C12" s="181" t="s">
        <v>27</v>
      </c>
      <c r="D12" s="174" t="s">
        <v>28</v>
      </c>
      <c r="E12" s="145"/>
      <c r="F12" s="145"/>
      <c r="G12" s="145"/>
      <c r="H12" s="145"/>
      <c r="I12" s="145"/>
      <c r="J12" s="145"/>
      <c r="K12" s="145"/>
      <c r="L12" s="145"/>
      <c r="M12" s="146"/>
    </row>
    <row r="13" spans="2:13" ht="18" customHeight="1" x14ac:dyDescent="0.25">
      <c r="B13" s="177"/>
      <c r="C13" s="181" t="s">
        <v>29</v>
      </c>
      <c r="D13" s="174" t="s">
        <v>30</v>
      </c>
      <c r="E13" s="143"/>
      <c r="F13" s="143"/>
      <c r="G13" s="143"/>
      <c r="H13" s="143"/>
      <c r="I13" s="143"/>
      <c r="J13" s="143"/>
      <c r="K13" s="143"/>
      <c r="L13" s="143"/>
      <c r="M13" s="144"/>
    </row>
    <row r="14" spans="2:13" ht="18" customHeight="1" x14ac:dyDescent="0.25">
      <c r="B14" s="177"/>
      <c r="C14" s="181" t="s">
        <v>31</v>
      </c>
      <c r="D14" s="174" t="s">
        <v>32</v>
      </c>
      <c r="E14" s="143"/>
      <c r="F14" s="143"/>
      <c r="G14" s="143"/>
      <c r="H14" s="143"/>
      <c r="I14" s="143"/>
      <c r="J14" s="143"/>
      <c r="K14" s="143"/>
      <c r="L14" s="143"/>
      <c r="M14" s="144"/>
    </row>
    <row r="15" spans="2:13" ht="18" customHeight="1" x14ac:dyDescent="0.25">
      <c r="B15" s="177"/>
      <c r="C15" s="181" t="s">
        <v>33</v>
      </c>
      <c r="D15" s="174" t="s">
        <v>34</v>
      </c>
      <c r="E15" s="143"/>
      <c r="F15" s="143"/>
      <c r="G15" s="143"/>
      <c r="H15" s="143"/>
      <c r="I15" s="143"/>
      <c r="J15" s="143"/>
      <c r="K15" s="143"/>
      <c r="L15" s="143"/>
      <c r="M15" s="144"/>
    </row>
    <row r="16" spans="2:13" ht="18" customHeight="1" x14ac:dyDescent="0.25">
      <c r="B16" s="177"/>
      <c r="C16" s="181" t="s">
        <v>35</v>
      </c>
      <c r="D16" s="174" t="s">
        <v>36</v>
      </c>
      <c r="E16" s="143"/>
      <c r="F16" s="143"/>
      <c r="G16" s="143"/>
      <c r="H16" s="143"/>
      <c r="I16" s="143"/>
      <c r="J16" s="143"/>
      <c r="K16" s="143"/>
      <c r="L16" s="143"/>
      <c r="M16" s="144"/>
    </row>
    <row r="17" spans="2:13" ht="18" customHeight="1" x14ac:dyDescent="0.25">
      <c r="B17" s="177"/>
      <c r="C17" s="181" t="s">
        <v>37</v>
      </c>
      <c r="D17" s="174" t="s">
        <v>38</v>
      </c>
      <c r="E17" s="145"/>
      <c r="F17" s="145"/>
      <c r="G17" s="145"/>
      <c r="H17" s="145"/>
      <c r="I17" s="145"/>
      <c r="J17" s="145"/>
      <c r="K17" s="145"/>
      <c r="L17" s="145"/>
      <c r="M17" s="146"/>
    </row>
    <row r="18" spans="2:13" ht="18" customHeight="1" x14ac:dyDescent="0.25">
      <c r="B18" s="141"/>
      <c r="C18" s="142"/>
      <c r="D18" s="143"/>
      <c r="E18" s="145"/>
      <c r="F18" s="145"/>
      <c r="G18" s="145"/>
      <c r="H18" s="145"/>
      <c r="I18" s="145"/>
      <c r="J18" s="145"/>
      <c r="K18" s="145"/>
      <c r="L18" s="145"/>
      <c r="M18" s="146"/>
    </row>
    <row r="19" spans="2:13" ht="29.25" customHeight="1" x14ac:dyDescent="0.25">
      <c r="B19" s="204" t="s">
        <v>39</v>
      </c>
      <c r="C19" s="202"/>
      <c r="D19" s="202"/>
      <c r="E19" s="202"/>
      <c r="F19" s="202"/>
      <c r="G19" s="202"/>
      <c r="H19" s="202"/>
      <c r="I19" s="202"/>
      <c r="J19" s="202"/>
      <c r="K19" s="202"/>
      <c r="L19" s="202"/>
      <c r="M19" s="203"/>
    </row>
    <row r="20" spans="2:13" x14ac:dyDescent="0.25">
      <c r="B20" s="205" t="s">
        <v>40</v>
      </c>
      <c r="C20" s="206"/>
      <c r="D20" s="206"/>
      <c r="E20" s="206"/>
      <c r="F20" s="206"/>
      <c r="G20" s="206"/>
      <c r="H20" s="206"/>
      <c r="I20" s="206"/>
      <c r="J20" s="206"/>
      <c r="K20" s="206"/>
      <c r="L20" s="206"/>
      <c r="M20" s="207"/>
    </row>
    <row r="21" spans="2:13" x14ac:dyDescent="0.25">
      <c r="B21" s="194"/>
      <c r="C21" s="195"/>
      <c r="D21" s="195"/>
      <c r="E21" s="195"/>
      <c r="F21" s="195"/>
      <c r="G21" s="195"/>
      <c r="H21" s="195"/>
      <c r="I21" s="195"/>
      <c r="J21" s="195"/>
      <c r="K21" s="195"/>
      <c r="L21" s="195"/>
      <c r="M21" s="196"/>
    </row>
    <row r="24" spans="2:13" ht="31.5" x14ac:dyDescent="0.25">
      <c r="L24" s="189" t="s">
        <v>9</v>
      </c>
      <c r="M24" s="189"/>
    </row>
  </sheetData>
  <sheetProtection sheet="1" objects="1" scenarios="1"/>
  <mergeCells count="7">
    <mergeCell ref="L24:M24"/>
    <mergeCell ref="B21:M21"/>
    <mergeCell ref="B3:M3"/>
    <mergeCell ref="B2:M2"/>
    <mergeCell ref="B4:M4"/>
    <mergeCell ref="B19:M19"/>
    <mergeCell ref="B20:M20"/>
  </mergeCells>
  <phoneticPr fontId="16" type="noConversion"/>
  <hyperlinks>
    <hyperlink ref="L24:M24" location="'Contact Details'!A1" display="Next" xr:uid="{9618F7F0-EE97-421C-9961-19843713257A}"/>
  </hyperlinks>
  <pageMargins left="0.7" right="0.7" top="0.75" bottom="0.75" header="0.3" footer="0.3"/>
  <pageSetup paperSize="9" orientation="portrait" r:id="rId1"/>
  <headerFooter>
    <oddHeader>&amp;C&amp;"Calibri"&amp;10&amp;K0000FFOFFICIAL - CONFIDENTIAL&amp;1#_x000D_&amp;"Calibri"&amp;11&amp;K000000</oddHeader>
    <oddFooter>&amp;C&amp;"Calibri"&amp;11&amp;K000000_x000D_&amp;1#&amp;"Calibri"&amp;10&amp;K0000FFOFFICIAL -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7E555-FDF6-4912-A7F6-DA92513F639F}">
  <sheetPr codeName="Sheet3">
    <tabColor rgb="FF4A8B2C"/>
  </sheetPr>
  <dimension ref="A1:K22"/>
  <sheetViews>
    <sheetView showGridLines="0" showRowColHeaders="0" workbookViewId="0">
      <selection activeCell="B1" sqref="B1:K1"/>
    </sheetView>
  </sheetViews>
  <sheetFormatPr defaultRowHeight="15" x14ac:dyDescent="0.25"/>
  <cols>
    <col min="1" max="1" width="9.140625" customWidth="1"/>
    <col min="2" max="2" width="4.85546875" customWidth="1"/>
    <col min="3" max="3" width="42.5703125" customWidth="1"/>
    <col min="4" max="4" width="49.140625" customWidth="1"/>
    <col min="5" max="5" width="2.7109375" customWidth="1"/>
    <col min="6" max="6" width="6.42578125" customWidth="1"/>
    <col min="7" max="7" width="3" customWidth="1"/>
    <col min="8" max="8" width="6" customWidth="1"/>
    <col min="9" max="9" width="4.7109375" customWidth="1"/>
    <col min="11" max="11" width="6" customWidth="1"/>
  </cols>
  <sheetData>
    <row r="1" spans="1:11" x14ac:dyDescent="0.25">
      <c r="A1" s="1"/>
      <c r="B1" s="76" t="s">
        <v>0</v>
      </c>
      <c r="C1" s="1"/>
      <c r="D1" s="1"/>
      <c r="E1" s="1"/>
      <c r="F1" s="1"/>
      <c r="G1" s="1"/>
      <c r="H1" s="1"/>
      <c r="I1" s="1"/>
      <c r="J1" s="1"/>
      <c r="K1" s="34" t="s">
        <v>1</v>
      </c>
    </row>
    <row r="2" spans="1:11" ht="43.5" customHeight="1" x14ac:dyDescent="0.25">
      <c r="B2" s="208" t="s">
        <v>41</v>
      </c>
      <c r="C2" s="208"/>
      <c r="D2" s="208"/>
      <c r="E2" s="208"/>
      <c r="F2" s="208"/>
      <c r="G2" s="208"/>
      <c r="H2" s="208"/>
      <c r="I2" s="208"/>
      <c r="J2" s="208"/>
      <c r="K2" s="208"/>
    </row>
    <row r="3" spans="1:11" ht="15.75" customHeight="1" x14ac:dyDescent="0.25">
      <c r="B3" s="190" t="s">
        <v>42</v>
      </c>
      <c r="C3" s="190"/>
      <c r="D3" s="190"/>
      <c r="E3" s="190"/>
      <c r="F3" s="190"/>
      <c r="G3" s="190"/>
      <c r="H3" s="190"/>
      <c r="I3" s="190"/>
      <c r="J3" s="190"/>
      <c r="K3" s="190"/>
    </row>
    <row r="5" spans="1:11" s="128" customFormat="1" ht="21" customHeight="1" x14ac:dyDescent="0.25">
      <c r="A5" s="137"/>
      <c r="B5" s="132">
        <v>1</v>
      </c>
      <c r="C5" s="137" t="s">
        <v>43</v>
      </c>
      <c r="D5" s="138"/>
      <c r="E5" s="138"/>
      <c r="F5" s="138"/>
      <c r="G5" s="138"/>
      <c r="H5" s="138"/>
      <c r="I5" s="138"/>
      <c r="J5" s="138"/>
      <c r="K5" s="138"/>
    </row>
    <row r="6" spans="1:11" ht="22.5" customHeight="1" x14ac:dyDescent="0.25">
      <c r="A6" s="131"/>
      <c r="B6" s="132"/>
      <c r="C6" s="135" t="s">
        <v>44</v>
      </c>
      <c r="D6" s="135"/>
      <c r="E6" s="135"/>
      <c r="F6" s="135"/>
      <c r="G6" s="135"/>
      <c r="H6" s="135"/>
      <c r="I6" s="135"/>
      <c r="J6" s="135"/>
      <c r="K6" s="135"/>
    </row>
    <row r="7" spans="1:11" s="130" customFormat="1" ht="24" customHeight="1" x14ac:dyDescent="0.25">
      <c r="A7" s="133"/>
      <c r="B7" s="133"/>
      <c r="C7" s="134" t="s">
        <v>45</v>
      </c>
      <c r="D7" s="147"/>
      <c r="E7" s="135"/>
      <c r="F7" s="135" t="s">
        <v>46</v>
      </c>
      <c r="G7" s="133"/>
      <c r="H7" s="133"/>
      <c r="I7" s="133"/>
      <c r="J7" s="133"/>
      <c r="K7" s="133"/>
    </row>
    <row r="8" spans="1:11" s="130" customFormat="1" ht="24" customHeight="1" x14ac:dyDescent="0.25">
      <c r="A8" s="133"/>
      <c r="B8" s="133"/>
      <c r="C8" s="134" t="s">
        <v>47</v>
      </c>
      <c r="D8" s="176" t="str">
        <f>_xlfn.IFNA(VLOOKUP(AB_Name,Table1[],2,FALSE)," ")</f>
        <v xml:space="preserve"> </v>
      </c>
      <c r="E8" s="135"/>
      <c r="F8" s="135" t="s">
        <v>48</v>
      </c>
      <c r="G8" s="133"/>
      <c r="H8" s="133"/>
      <c r="I8" s="133"/>
      <c r="J8" s="133"/>
      <c r="K8" s="133"/>
    </row>
    <row r="9" spans="1:11" s="130" customFormat="1" x14ac:dyDescent="0.25">
      <c r="A9" s="133"/>
      <c r="B9" s="133"/>
      <c r="C9" s="133"/>
      <c r="D9" s="133"/>
      <c r="E9" s="135"/>
      <c r="F9" s="135"/>
      <c r="G9" s="133"/>
      <c r="H9" s="133"/>
      <c r="I9" s="133"/>
      <c r="J9" s="133"/>
      <c r="K9" s="133"/>
    </row>
    <row r="10" spans="1:11" s="130" customFormat="1" ht="24" customHeight="1" x14ac:dyDescent="0.25">
      <c r="A10" s="136"/>
      <c r="B10" s="136">
        <v>2</v>
      </c>
      <c r="C10" s="136" t="s">
        <v>49</v>
      </c>
      <c r="D10" s="133"/>
      <c r="E10" s="135"/>
      <c r="F10" s="135"/>
      <c r="G10" s="133"/>
      <c r="H10" s="133"/>
      <c r="I10" s="133"/>
      <c r="J10" s="133"/>
      <c r="K10" s="133"/>
    </row>
    <row r="11" spans="1:11" s="130" customFormat="1" ht="24" customHeight="1" x14ac:dyDescent="0.25">
      <c r="A11" s="133"/>
      <c r="B11" s="133"/>
      <c r="C11" s="136" t="s">
        <v>50</v>
      </c>
      <c r="D11" s="148"/>
      <c r="E11" s="135"/>
      <c r="F11" s="135"/>
      <c r="G11" s="133"/>
      <c r="H11" s="133"/>
      <c r="I11" s="133"/>
      <c r="J11" s="133"/>
      <c r="K11" s="133"/>
    </row>
    <row r="12" spans="1:11" s="130" customFormat="1" ht="24" customHeight="1" x14ac:dyDescent="0.25">
      <c r="A12" s="136"/>
      <c r="B12" s="136"/>
      <c r="C12" s="136" t="s">
        <v>51</v>
      </c>
      <c r="D12" s="148"/>
      <c r="E12" s="135"/>
      <c r="F12" s="135"/>
      <c r="G12" s="133"/>
      <c r="H12" s="133"/>
      <c r="I12" s="133"/>
      <c r="J12" s="133"/>
      <c r="K12" s="133"/>
    </row>
    <row r="13" spans="1:11" s="130" customFormat="1" x14ac:dyDescent="0.25">
      <c r="A13" s="133"/>
      <c r="B13" s="133"/>
      <c r="C13" s="133"/>
      <c r="D13" s="133"/>
      <c r="E13" s="135"/>
      <c r="F13" s="135"/>
      <c r="G13" s="133"/>
      <c r="H13" s="133"/>
      <c r="I13" s="133"/>
      <c r="J13" s="133"/>
      <c r="K13" s="133"/>
    </row>
    <row r="14" spans="1:11" s="130" customFormat="1" ht="24" customHeight="1" x14ac:dyDescent="0.25">
      <c r="A14" s="136"/>
      <c r="B14" s="136">
        <v>3</v>
      </c>
      <c r="C14" s="136" t="s">
        <v>52</v>
      </c>
      <c r="D14" s="149"/>
      <c r="E14" s="135"/>
      <c r="F14" s="135" t="s">
        <v>53</v>
      </c>
      <c r="G14" s="133"/>
      <c r="H14" s="133"/>
      <c r="I14" s="133"/>
      <c r="J14" s="133"/>
      <c r="K14" s="133"/>
    </row>
    <row r="15" spans="1:11" s="130" customFormat="1" x14ac:dyDescent="0.25">
      <c r="A15" s="133"/>
      <c r="B15" s="133"/>
      <c r="C15" s="133"/>
      <c r="D15" s="133"/>
      <c r="E15" s="135"/>
      <c r="F15" s="135"/>
      <c r="G15" s="133"/>
      <c r="H15" s="133"/>
      <c r="I15" s="133"/>
      <c r="J15" s="133"/>
      <c r="K15" s="133"/>
    </row>
    <row r="16" spans="1:11" s="130" customFormat="1" ht="24" customHeight="1" x14ac:dyDescent="0.25">
      <c r="A16" s="136"/>
      <c r="B16" s="136">
        <v>4</v>
      </c>
      <c r="C16" s="134" t="s">
        <v>54</v>
      </c>
      <c r="D16" s="147"/>
      <c r="E16" s="135"/>
      <c r="F16" s="135" t="s">
        <v>46</v>
      </c>
      <c r="G16" s="133"/>
      <c r="H16" s="133"/>
      <c r="I16" s="133"/>
      <c r="J16" s="133"/>
      <c r="K16" s="133"/>
    </row>
    <row r="17" spans="1:11" s="130" customFormat="1" x14ac:dyDescent="0.25">
      <c r="A17" s="133"/>
      <c r="B17" s="133"/>
      <c r="C17" s="133"/>
      <c r="D17" s="133"/>
      <c r="E17" s="135"/>
      <c r="F17" s="135"/>
      <c r="G17" s="133"/>
      <c r="H17" s="133"/>
      <c r="I17" s="133"/>
      <c r="J17" s="133"/>
      <c r="K17" s="133"/>
    </row>
    <row r="18" spans="1:11" s="130" customFormat="1" ht="24" customHeight="1" x14ac:dyDescent="0.25">
      <c r="A18" s="136"/>
      <c r="B18" s="136">
        <v>5</v>
      </c>
      <c r="C18" s="134" t="s">
        <v>55</v>
      </c>
      <c r="D18" s="147"/>
      <c r="E18" s="135"/>
      <c r="F18" s="135" t="s">
        <v>46</v>
      </c>
      <c r="G18" s="133"/>
      <c r="H18" s="133"/>
      <c r="I18" s="133"/>
      <c r="J18" s="133"/>
      <c r="K18" s="133"/>
    </row>
    <row r="19" spans="1:11" ht="15" customHeight="1" x14ac:dyDescent="0.25"/>
    <row r="20" spans="1:11" ht="56.25" customHeight="1" x14ac:dyDescent="0.25">
      <c r="B20" s="190" t="s">
        <v>56</v>
      </c>
      <c r="C20" s="190"/>
      <c r="D20" s="190"/>
      <c r="E20" s="190"/>
      <c r="F20" s="190"/>
      <c r="G20" s="190"/>
      <c r="H20" s="190"/>
      <c r="I20" s="190"/>
      <c r="J20" s="190"/>
      <c r="K20" s="190"/>
    </row>
    <row r="21" spans="1:11" s="1" customFormat="1" ht="9" customHeight="1" x14ac:dyDescent="0.25">
      <c r="B21" s="18"/>
      <c r="C21" s="18"/>
      <c r="D21" s="18"/>
      <c r="E21" s="18"/>
      <c r="F21" s="18"/>
      <c r="G21" s="18"/>
      <c r="H21" s="18"/>
      <c r="I21" s="18"/>
      <c r="J21" s="18"/>
      <c r="K21" s="18"/>
    </row>
    <row r="22" spans="1:11" ht="29.25" customHeight="1" x14ac:dyDescent="0.25">
      <c r="I22" s="189" t="s">
        <v>9</v>
      </c>
      <c r="J22" s="189"/>
      <c r="K22" s="189"/>
    </row>
  </sheetData>
  <sheetProtection sheet="1" objects="1" scenarios="1"/>
  <mergeCells count="4">
    <mergeCell ref="B2:K2"/>
    <mergeCell ref="B3:K3"/>
    <mergeCell ref="B20:K20"/>
    <mergeCell ref="I22:K22"/>
  </mergeCells>
  <hyperlinks>
    <hyperlink ref="J22:K22" location="'Qualifying Contributions'!K1" display="Next" xr:uid="{0B7813EF-B980-4156-A137-70CC4162E1B2}"/>
  </hyperlinks>
  <pageMargins left="0.7" right="0.7" top="0.75" bottom="0.75" header="0.3" footer="0.3"/>
  <pageSetup paperSize="9" orientation="portrait" r:id="rId1"/>
  <headerFooter>
    <oddHeader>&amp;C&amp;"Calibri"&amp;10&amp;K0000FFOFFICIAL - CONFIDENTIAL&amp;1#_x000D_&amp;"Calibri"&amp;11&amp;K000000</oddHeader>
    <oddFooter>&amp;C&amp;"Calibri"&amp;11&amp;K000000_x000D_&amp;1#&amp;"Calibri"&amp;10&amp;K0000FFOFFICIAL - CONFIDENTIAL</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D5FDE37-C5A7-47B8-B701-766FC7B2B9BB}">
          <x14:formula1>
            <xm:f>'Lookup tables'!$E$28:$E$40</xm:f>
          </x14:formula1>
          <xm:sqref>D16</xm:sqref>
        </x14:dataValidation>
        <x14:dataValidation type="list" allowBlank="1" showInputMessage="1" showErrorMessage="1" xr:uid="{1494F7F1-71A3-429E-A2C1-AC67A4FB83F9}">
          <x14:formula1>
            <xm:f>'Lookup tables'!$F$34:$F$41</xm:f>
          </x14:formula1>
          <xm:sqref>D18</xm:sqref>
        </x14:dataValidation>
        <x14:dataValidation type="list" allowBlank="1" showInputMessage="1" showErrorMessage="1" xr:uid="{3594E7DC-4C9B-4D6A-A10E-3C9F073DE596}">
          <x14:formula1>
            <xm:f>'Lookup tables'!$A$2:$A$16</xm:f>
          </x14:formula1>
          <xm:sqref>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40D3E-4DDF-45B6-A965-88213EA16C64}">
  <sheetPr codeName="Sheet4">
    <tabColor rgb="FF76BD22"/>
  </sheetPr>
  <dimension ref="A1:R20"/>
  <sheetViews>
    <sheetView showGridLines="0" showRuler="0" topLeftCell="F1" zoomScaleNormal="100" workbookViewId="0">
      <selection activeCell="H29" sqref="H29"/>
    </sheetView>
  </sheetViews>
  <sheetFormatPr defaultColWidth="9.140625" defaultRowHeight="15" x14ac:dyDescent="0.25"/>
  <cols>
    <col min="1" max="1" width="7.28515625" hidden="1" customWidth="1"/>
    <col min="2" max="2" width="10.42578125" hidden="1" customWidth="1"/>
    <col min="3" max="3" width="13.7109375" style="88" hidden="1" customWidth="1"/>
    <col min="4" max="4" width="14.7109375" hidden="1" customWidth="1"/>
    <col min="5" max="5" width="15.28515625" hidden="1" customWidth="1"/>
    <col min="6" max="6" width="47.140625" customWidth="1"/>
    <col min="7" max="7" width="16.5703125" style="80" bestFit="1" customWidth="1"/>
    <col min="8" max="8" width="18.28515625" style="10" customWidth="1"/>
    <col min="9" max="9" width="12.5703125" customWidth="1"/>
    <col min="10" max="10" width="14.85546875" customWidth="1"/>
    <col min="11" max="14" width="9.140625" hidden="1" customWidth="1"/>
    <col min="15" max="15" width="12.42578125" hidden="1" customWidth="1"/>
    <col min="16" max="16" width="43.7109375" customWidth="1"/>
  </cols>
  <sheetData>
    <row r="1" spans="1:18" ht="31.5" customHeight="1" x14ac:dyDescent="0.25">
      <c r="F1" s="210" t="s">
        <v>57</v>
      </c>
      <c r="G1" s="210"/>
      <c r="H1" s="210"/>
    </row>
    <row r="2" spans="1:18" ht="22.5" customHeight="1" x14ac:dyDescent="0.25">
      <c r="F2" s="209" t="s">
        <v>58</v>
      </c>
      <c r="G2" s="209"/>
      <c r="H2" s="209"/>
    </row>
    <row r="3" spans="1:18" ht="90" customHeight="1" x14ac:dyDescent="0.25">
      <c r="A3" s="81" t="s">
        <v>59</v>
      </c>
      <c r="B3" s="82" t="s">
        <v>60</v>
      </c>
      <c r="C3" s="83" t="s">
        <v>61</v>
      </c>
      <c r="D3" s="86" t="s">
        <v>62</v>
      </c>
      <c r="E3" s="82" t="s">
        <v>63</v>
      </c>
      <c r="F3" s="12" t="s">
        <v>64</v>
      </c>
      <c r="G3" s="77" t="s">
        <v>65</v>
      </c>
      <c r="H3" s="13" t="s">
        <v>66</v>
      </c>
      <c r="I3" s="13" t="s">
        <v>67</v>
      </c>
      <c r="J3" s="13" t="s">
        <v>68</v>
      </c>
      <c r="K3" s="92" t="s">
        <v>69</v>
      </c>
      <c r="L3" s="100" t="s">
        <v>70</v>
      </c>
      <c r="M3" s="82" t="s">
        <v>71</v>
      </c>
      <c r="N3" s="92" t="s">
        <v>72</v>
      </c>
      <c r="O3" s="92" t="s">
        <v>73</v>
      </c>
      <c r="P3" s="13" t="s">
        <v>74</v>
      </c>
      <c r="Q3" s="6"/>
      <c r="R3" s="6"/>
    </row>
    <row r="4" spans="1:18" s="3" customFormat="1" ht="33.75" x14ac:dyDescent="0.25">
      <c r="A4" s="56"/>
      <c r="B4" s="56"/>
      <c r="C4" s="56"/>
      <c r="D4" s="56"/>
      <c r="E4" s="56"/>
      <c r="F4" s="56" t="s">
        <v>46</v>
      </c>
      <c r="G4" s="78" t="s">
        <v>53</v>
      </c>
      <c r="H4" s="57" t="s">
        <v>75</v>
      </c>
      <c r="I4" s="57" t="s">
        <v>76</v>
      </c>
      <c r="J4" s="57" t="s">
        <v>77</v>
      </c>
      <c r="K4" s="54"/>
      <c r="L4" s="53"/>
      <c r="M4" s="53"/>
      <c r="N4" s="54"/>
      <c r="O4" s="55"/>
      <c r="P4" s="139" t="s">
        <v>78</v>
      </c>
    </row>
    <row r="5" spans="1:18" s="128" customFormat="1" ht="22.5" customHeight="1" x14ac:dyDescent="0.25">
      <c r="C5" s="89">
        <f t="shared" ref="C5:C15" ca="1" si="0">TODAY()</f>
        <v>45118</v>
      </c>
      <c r="D5" s="87">
        <f t="shared" ref="D5:D15" si="1">AB_Name</f>
        <v>0</v>
      </c>
      <c r="E5" s="53" t="str">
        <f t="shared" ref="E5:E15" si="2">AB_Reference</f>
        <v xml:space="preserve"> </v>
      </c>
      <c r="F5" s="150"/>
      <c r="G5" s="151"/>
      <c r="H5" s="152">
        <v>0</v>
      </c>
      <c r="I5" s="127" t="str">
        <f>_xlfn.IFNA(VLOOKUP(G5,Table4[],3,1),"auto calc")</f>
        <v>auto calc</v>
      </c>
      <c r="J5" s="140" t="e">
        <f t="shared" ref="J5:J15" si="3">H5/100*I5</f>
        <v>#VALUE!</v>
      </c>
      <c r="O5" s="55">
        <f t="shared" ref="O5:O15" si="4">Notification_Date</f>
        <v>0</v>
      </c>
      <c r="P5" s="154"/>
    </row>
    <row r="6" spans="1:18" s="128" customFormat="1" ht="22.5" customHeight="1" x14ac:dyDescent="0.25">
      <c r="C6" s="89">
        <f t="shared" ca="1" si="0"/>
        <v>45118</v>
      </c>
      <c r="D6" s="87">
        <f t="shared" si="1"/>
        <v>0</v>
      </c>
      <c r="E6" s="53" t="str">
        <f t="shared" si="2"/>
        <v xml:space="preserve"> </v>
      </c>
      <c r="F6" s="150"/>
      <c r="G6" s="151"/>
      <c r="H6" s="152">
        <v>0</v>
      </c>
      <c r="I6" s="127" t="str">
        <f>_xlfn.IFNA(VLOOKUP(G6,Table4[],3,1),"auto calc")</f>
        <v>auto calc</v>
      </c>
      <c r="J6" s="140" t="e">
        <f t="shared" si="3"/>
        <v>#VALUE!</v>
      </c>
      <c r="O6" s="55">
        <f t="shared" si="4"/>
        <v>0</v>
      </c>
      <c r="P6" s="154"/>
    </row>
    <row r="7" spans="1:18" s="128" customFormat="1" ht="22.5" customHeight="1" x14ac:dyDescent="0.25">
      <c r="C7" s="89">
        <f t="shared" ca="1" si="0"/>
        <v>45118</v>
      </c>
      <c r="D7" s="87">
        <f t="shared" si="1"/>
        <v>0</v>
      </c>
      <c r="E7" s="53" t="str">
        <f t="shared" si="2"/>
        <v xml:space="preserve"> </v>
      </c>
      <c r="F7" s="150"/>
      <c r="G7" s="151"/>
      <c r="H7" s="152">
        <v>0</v>
      </c>
      <c r="I7" s="127" t="str">
        <f>_xlfn.IFNA(VLOOKUP(G7,Table4[],3,1),"auto calc")</f>
        <v>auto calc</v>
      </c>
      <c r="J7" s="140" t="e">
        <f t="shared" si="3"/>
        <v>#VALUE!</v>
      </c>
      <c r="O7" s="55">
        <f t="shared" si="4"/>
        <v>0</v>
      </c>
      <c r="P7" s="154"/>
    </row>
    <row r="8" spans="1:18" s="128" customFormat="1" ht="22.5" customHeight="1" x14ac:dyDescent="0.25">
      <c r="C8" s="89">
        <f t="shared" ca="1" si="0"/>
        <v>45118</v>
      </c>
      <c r="D8" s="87">
        <f t="shared" si="1"/>
        <v>0</v>
      </c>
      <c r="E8" s="53" t="str">
        <f t="shared" si="2"/>
        <v xml:space="preserve"> </v>
      </c>
      <c r="F8" s="150"/>
      <c r="G8" s="151"/>
      <c r="H8" s="152">
        <v>0</v>
      </c>
      <c r="I8" s="127" t="str">
        <f>_xlfn.IFNA(VLOOKUP(G8,Table4[],3,1),"auto calc")</f>
        <v>auto calc</v>
      </c>
      <c r="J8" s="140" t="e">
        <f t="shared" si="3"/>
        <v>#VALUE!</v>
      </c>
      <c r="O8" s="55">
        <f t="shared" si="4"/>
        <v>0</v>
      </c>
      <c r="P8" s="154"/>
    </row>
    <row r="9" spans="1:18" s="128" customFormat="1" ht="22.5" customHeight="1" x14ac:dyDescent="0.25">
      <c r="C9" s="89">
        <f t="shared" ca="1" si="0"/>
        <v>45118</v>
      </c>
      <c r="D9" s="87">
        <f t="shared" si="1"/>
        <v>0</v>
      </c>
      <c r="E9" s="53" t="str">
        <f t="shared" si="2"/>
        <v xml:space="preserve"> </v>
      </c>
      <c r="F9" s="150"/>
      <c r="G9" s="151"/>
      <c r="H9" s="152">
        <v>0</v>
      </c>
      <c r="I9" s="127" t="str">
        <f>_xlfn.IFNA(VLOOKUP(G9,Table4[],3,1),"auto calc")</f>
        <v>auto calc</v>
      </c>
      <c r="J9" s="140" t="e">
        <f t="shared" si="3"/>
        <v>#VALUE!</v>
      </c>
      <c r="O9" s="55">
        <f t="shared" si="4"/>
        <v>0</v>
      </c>
      <c r="P9" s="154"/>
    </row>
    <row r="10" spans="1:18" s="128" customFormat="1" ht="22.5" customHeight="1" x14ac:dyDescent="0.25">
      <c r="C10" s="89">
        <f t="shared" ca="1" si="0"/>
        <v>45118</v>
      </c>
      <c r="D10" s="87">
        <f t="shared" si="1"/>
        <v>0</v>
      </c>
      <c r="E10" s="53" t="str">
        <f t="shared" si="2"/>
        <v xml:space="preserve"> </v>
      </c>
      <c r="F10" s="150"/>
      <c r="G10" s="151"/>
      <c r="H10" s="152">
        <v>0</v>
      </c>
      <c r="I10" s="127" t="str">
        <f>_xlfn.IFNA(VLOOKUP(G10,Table4[],3,1),"auto calc")</f>
        <v>auto calc</v>
      </c>
      <c r="J10" s="140" t="e">
        <f t="shared" si="3"/>
        <v>#VALUE!</v>
      </c>
      <c r="O10" s="55">
        <f t="shared" si="4"/>
        <v>0</v>
      </c>
      <c r="P10" s="154"/>
    </row>
    <row r="11" spans="1:18" s="128" customFormat="1" ht="22.5" customHeight="1" x14ac:dyDescent="0.25">
      <c r="C11" s="89">
        <f t="shared" ca="1" si="0"/>
        <v>45118</v>
      </c>
      <c r="D11" s="87">
        <f t="shared" si="1"/>
        <v>0</v>
      </c>
      <c r="E11" s="53" t="str">
        <f t="shared" si="2"/>
        <v xml:space="preserve"> </v>
      </c>
      <c r="F11" s="150"/>
      <c r="G11" s="151"/>
      <c r="H11" s="152">
        <v>0</v>
      </c>
      <c r="I11" s="127" t="str">
        <f>_xlfn.IFNA(VLOOKUP(G11,Table4[],3,1),"auto calc")</f>
        <v>auto calc</v>
      </c>
      <c r="J11" s="140" t="e">
        <f t="shared" si="3"/>
        <v>#VALUE!</v>
      </c>
      <c r="O11" s="55">
        <f t="shared" si="4"/>
        <v>0</v>
      </c>
      <c r="P11" s="154"/>
    </row>
    <row r="12" spans="1:18" s="128" customFormat="1" ht="22.5" customHeight="1" x14ac:dyDescent="0.25">
      <c r="C12" s="89">
        <f t="shared" ca="1" si="0"/>
        <v>45118</v>
      </c>
      <c r="D12" s="87">
        <f t="shared" si="1"/>
        <v>0</v>
      </c>
      <c r="E12" s="53" t="str">
        <f t="shared" si="2"/>
        <v xml:space="preserve"> </v>
      </c>
      <c r="F12" s="150"/>
      <c r="G12" s="151"/>
      <c r="H12" s="152">
        <v>0</v>
      </c>
      <c r="I12" s="127" t="str">
        <f>_xlfn.IFNA(VLOOKUP(G12,Table4[],3,1),"auto calc")</f>
        <v>auto calc</v>
      </c>
      <c r="J12" s="140" t="e">
        <f t="shared" si="3"/>
        <v>#VALUE!</v>
      </c>
      <c r="O12" s="55">
        <f t="shared" si="4"/>
        <v>0</v>
      </c>
      <c r="P12" s="154"/>
    </row>
    <row r="13" spans="1:18" s="128" customFormat="1" ht="22.5" customHeight="1" x14ac:dyDescent="0.25">
      <c r="C13" s="89">
        <f t="shared" ca="1" si="0"/>
        <v>45118</v>
      </c>
      <c r="D13" s="87">
        <f t="shared" si="1"/>
        <v>0</v>
      </c>
      <c r="E13" s="53" t="str">
        <f t="shared" si="2"/>
        <v xml:space="preserve"> </v>
      </c>
      <c r="F13" s="150"/>
      <c r="G13" s="151"/>
      <c r="H13" s="152">
        <v>0</v>
      </c>
      <c r="I13" s="127" t="str">
        <f>_xlfn.IFNA(VLOOKUP(G13,Table4[],3,1),"auto calc")</f>
        <v>auto calc</v>
      </c>
      <c r="J13" s="140" t="e">
        <f t="shared" si="3"/>
        <v>#VALUE!</v>
      </c>
      <c r="O13" s="55">
        <f t="shared" si="4"/>
        <v>0</v>
      </c>
      <c r="P13" s="154"/>
    </row>
    <row r="14" spans="1:18" s="128" customFormat="1" ht="22.5" customHeight="1" x14ac:dyDescent="0.25">
      <c r="C14" s="89">
        <f t="shared" ca="1" si="0"/>
        <v>45118</v>
      </c>
      <c r="D14" s="87">
        <f t="shared" si="1"/>
        <v>0</v>
      </c>
      <c r="E14" s="53" t="str">
        <f t="shared" si="2"/>
        <v xml:space="preserve"> </v>
      </c>
      <c r="F14" s="150"/>
      <c r="G14" s="151"/>
      <c r="H14" s="152">
        <v>0</v>
      </c>
      <c r="I14" s="127" t="str">
        <f>_xlfn.IFNA(VLOOKUP(G14,Table4[],3,1),"auto calc")</f>
        <v>auto calc</v>
      </c>
      <c r="J14" s="140" t="e">
        <f t="shared" si="3"/>
        <v>#VALUE!</v>
      </c>
      <c r="O14" s="55">
        <f t="shared" si="4"/>
        <v>0</v>
      </c>
      <c r="P14" s="154"/>
    </row>
    <row r="15" spans="1:18" s="128" customFormat="1" ht="22.5" customHeight="1" x14ac:dyDescent="0.25">
      <c r="C15" s="89">
        <f t="shared" ca="1" si="0"/>
        <v>45118</v>
      </c>
      <c r="D15" s="87">
        <f t="shared" si="1"/>
        <v>0</v>
      </c>
      <c r="E15" s="53" t="str">
        <f t="shared" si="2"/>
        <v xml:space="preserve"> </v>
      </c>
      <c r="F15" s="150"/>
      <c r="G15" s="151"/>
      <c r="H15" s="153">
        <v>0</v>
      </c>
      <c r="I15" s="127" t="str">
        <f>_xlfn.IFNA(VLOOKUP(G15,Table4[],3,1),"auto calc")</f>
        <v>auto calc</v>
      </c>
      <c r="J15" s="140" t="e">
        <f t="shared" si="3"/>
        <v>#VALUE!</v>
      </c>
      <c r="O15" s="55">
        <f t="shared" si="4"/>
        <v>0</v>
      </c>
      <c r="P15" s="154"/>
    </row>
    <row r="16" spans="1:18" ht="22.5" customHeight="1" x14ac:dyDescent="0.25">
      <c r="G16" s="79" t="s">
        <v>79</v>
      </c>
      <c r="H16" s="41">
        <f>SUM(H5:H15)</f>
        <v>0</v>
      </c>
      <c r="I16" s="116"/>
      <c r="J16" s="41" t="e">
        <f>SUM(J5:J15)</f>
        <v>#VALUE!</v>
      </c>
      <c r="O16" s="51"/>
    </row>
    <row r="17" spans="8:16" x14ac:dyDescent="0.25">
      <c r="O17" s="32"/>
    </row>
    <row r="18" spans="8:16" x14ac:dyDescent="0.25">
      <c r="H18" s="9"/>
      <c r="O18" s="32"/>
    </row>
    <row r="19" spans="8:16" x14ac:dyDescent="0.25">
      <c r="O19" s="32"/>
    </row>
    <row r="20" spans="8:16" ht="31.5" x14ac:dyDescent="0.25">
      <c r="O20" s="32"/>
      <c r="P20" s="173" t="s">
        <v>9</v>
      </c>
    </row>
  </sheetData>
  <sheetProtection sheet="1" objects="1" scenarios="1"/>
  <mergeCells count="2">
    <mergeCell ref="F2:H2"/>
    <mergeCell ref="F1:H1"/>
  </mergeCells>
  <dataValidations count="1">
    <dataValidation type="date" allowBlank="1" showInputMessage="1" showErrorMessage="1" sqref="G5:G15" xr:uid="{10B5A431-F8AC-40BA-9063-1D11D873D57D}">
      <formula1>1</formula1>
      <formula2>402133</formula2>
    </dataValidation>
  </dataValidations>
  <hyperlinks>
    <hyperlink ref="P20" location="'Project Enrolment'!A1" display="Next" xr:uid="{CF82D739-3D05-4572-BD3C-FC848B496E9F}"/>
  </hyperlinks>
  <pageMargins left="0.7" right="0.7" top="0.75" bottom="0.75" header="0.3" footer="0.3"/>
  <pageSetup paperSize="9" orientation="portrait" r:id="rId1"/>
  <headerFooter>
    <oddHeader>&amp;C&amp;"Calibri"&amp;10&amp;K0000FFOFFICIAL - CONFIDENTIAL&amp;1#_x000D_&amp;"Calibri"&amp;11&amp;K000000</oddHeader>
    <oddFooter>&amp;C&amp;"Calibri"&amp;11&amp;K000000_x000D_&amp;1#&amp;"Calibri"&amp;10&amp;K0000FFOFFICIAL - CONFIDENTIAL</oddFooter>
  </headerFooter>
  <ignoredErrors>
    <ignoredError sqref="J5:J16" evalError="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E901580-AA56-4236-BBCE-EA15F5821B86}">
          <x14:formula1>
            <xm:f>'Lookup tables'!$B$19:$B$47</xm:f>
          </x14:formula1>
          <xm:sqref>F16</xm:sqref>
        </x14:dataValidation>
        <x14:dataValidation type="list" allowBlank="1" showInputMessage="1" showErrorMessage="1" xr:uid="{866BD312-F04F-48F4-897A-30A753FCA3A2}">
          <x14:formula1>
            <xm:f>'Lookup tables'!$A$19:$A$49</xm:f>
          </x14:formula1>
          <xm:sqref>F5:F15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69149-53A0-4656-880C-A8699A635F5A}">
  <sheetPr codeName="Sheet5">
    <tabColor rgb="FF76BD22"/>
  </sheetPr>
  <dimension ref="A1:AM29"/>
  <sheetViews>
    <sheetView showGridLines="0" tabSelected="1" topLeftCell="K1" zoomScaleNormal="100" workbookViewId="0">
      <selection activeCell="P11" sqref="P11"/>
    </sheetView>
  </sheetViews>
  <sheetFormatPr defaultColWidth="9.140625" defaultRowHeight="15" x14ac:dyDescent="0.25"/>
  <cols>
    <col min="1" max="1" width="7.5703125" hidden="1" customWidth="1"/>
    <col min="2" max="2" width="6.85546875" hidden="1" customWidth="1"/>
    <col min="3" max="3" width="13.42578125" style="88" hidden="1" customWidth="1"/>
    <col min="4" max="4" width="10.140625" hidden="1" customWidth="1"/>
    <col min="5" max="5" width="11.7109375" hidden="1" customWidth="1"/>
    <col min="6" max="6" width="37.85546875" style="15" bestFit="1" customWidth="1"/>
    <col min="7" max="7" width="24.7109375" style="15" customWidth="1"/>
    <col min="8" max="8" width="32.85546875" style="15" customWidth="1"/>
    <col min="9" max="9" width="12.140625" style="14" customWidth="1"/>
    <col min="10" max="10" width="57.85546875" style="15" customWidth="1"/>
    <col min="11" max="11" width="27.5703125" style="15" customWidth="1"/>
    <col min="12" max="12" width="26" style="15" customWidth="1"/>
    <col min="13" max="13" width="17" style="15" customWidth="1"/>
    <col min="14" max="14" width="16.7109375" customWidth="1"/>
    <col min="15" max="15" width="12.85546875" customWidth="1"/>
    <col min="16" max="16" width="19.28515625" customWidth="1"/>
    <col min="17" max="17" width="21.28515625" hidden="1" customWidth="1"/>
    <col min="18" max="18" width="14.85546875" customWidth="1"/>
    <col min="19" max="19" width="14" style="14" customWidth="1"/>
    <col min="20" max="20" width="15.5703125" style="14" bestFit="1" customWidth="1"/>
    <col min="21" max="21" width="16.140625" style="21" customWidth="1"/>
    <col min="22" max="22" width="28.5703125" style="21" bestFit="1" customWidth="1"/>
    <col min="23" max="23" width="11.42578125" style="14" bestFit="1" customWidth="1"/>
    <col min="24" max="25" width="16.42578125" style="21" customWidth="1"/>
    <col min="26" max="26" width="28.5703125" style="21" bestFit="1" customWidth="1"/>
    <col min="27" max="27" width="11.42578125" style="14" bestFit="1" customWidth="1"/>
    <col min="28" max="29" width="16.42578125" style="21" customWidth="1"/>
    <col min="30" max="30" width="28.5703125" style="21" bestFit="1" customWidth="1"/>
    <col min="31" max="31" width="11.42578125" style="14" bestFit="1" customWidth="1"/>
    <col min="32" max="33" width="16.42578125" style="21" customWidth="1"/>
    <col min="34" max="34" width="28.5703125" customWidth="1"/>
    <col min="35" max="35" width="11.42578125" style="14" customWidth="1"/>
    <col min="36" max="36" width="16.42578125" style="14" customWidth="1"/>
    <col min="37" max="37" width="16.42578125" style="15" customWidth="1"/>
    <col min="38" max="38" width="10.7109375" hidden="1" customWidth="1"/>
    <col min="39" max="39" width="62.5703125" customWidth="1"/>
  </cols>
  <sheetData>
    <row r="1" spans="1:39" ht="31.5" x14ac:dyDescent="0.25">
      <c r="F1" s="50" t="s">
        <v>80</v>
      </c>
    </row>
    <row r="2" spans="1:39" ht="22.5" customHeight="1" x14ac:dyDescent="0.25">
      <c r="F2" s="209" t="s">
        <v>81</v>
      </c>
      <c r="G2" s="209"/>
      <c r="H2" s="209"/>
      <c r="K2" s="212" t="s">
        <v>82</v>
      </c>
      <c r="L2" s="213"/>
      <c r="M2" s="213"/>
      <c r="N2" s="213"/>
      <c r="O2" s="213"/>
      <c r="P2" s="25" t="s">
        <v>83</v>
      </c>
      <c r="V2" s="212" t="s">
        <v>84</v>
      </c>
      <c r="W2" s="213"/>
      <c r="X2" s="213"/>
      <c r="Y2" s="213"/>
      <c r="Z2" s="213"/>
      <c r="AA2" s="213"/>
      <c r="AB2" s="213"/>
      <c r="AC2" s="213"/>
      <c r="AD2" s="213"/>
      <c r="AE2" s="213"/>
      <c r="AF2" s="213"/>
      <c r="AG2" s="214"/>
    </row>
    <row r="3" spans="1:39" s="11" customFormat="1" ht="90" customHeight="1" x14ac:dyDescent="0.25">
      <c r="A3" s="91" t="s">
        <v>59</v>
      </c>
      <c r="B3" s="82" t="s">
        <v>60</v>
      </c>
      <c r="C3" s="83" t="s">
        <v>61</v>
      </c>
      <c r="D3" s="82" t="s">
        <v>62</v>
      </c>
      <c r="E3" s="82" t="s">
        <v>63</v>
      </c>
      <c r="F3" s="74" t="s">
        <v>85</v>
      </c>
      <c r="G3" s="26" t="s">
        <v>86</v>
      </c>
      <c r="H3" s="27" t="s">
        <v>87</v>
      </c>
      <c r="I3" s="28" t="s">
        <v>88</v>
      </c>
      <c r="J3" s="26" t="s">
        <v>89</v>
      </c>
      <c r="K3" s="12" t="s">
        <v>90</v>
      </c>
      <c r="L3" s="29" t="s">
        <v>91</v>
      </c>
      <c r="M3" s="30" t="s">
        <v>92</v>
      </c>
      <c r="N3" s="26" t="s">
        <v>93</v>
      </c>
      <c r="O3" s="12" t="s">
        <v>94</v>
      </c>
      <c r="P3" s="23" t="s">
        <v>95</v>
      </c>
      <c r="Q3" s="33"/>
      <c r="R3" s="26" t="s">
        <v>96</v>
      </c>
      <c r="S3" s="19" t="s">
        <v>97</v>
      </c>
      <c r="T3" s="24" t="s">
        <v>98</v>
      </c>
      <c r="U3" s="22" t="s">
        <v>99</v>
      </c>
      <c r="V3" s="23" t="s">
        <v>100</v>
      </c>
      <c r="W3" s="24" t="s">
        <v>101</v>
      </c>
      <c r="X3" s="23" t="s">
        <v>102</v>
      </c>
      <c r="Y3" s="23" t="s">
        <v>103</v>
      </c>
      <c r="Z3" s="23" t="s">
        <v>104</v>
      </c>
      <c r="AA3" s="24" t="s">
        <v>105</v>
      </c>
      <c r="AB3" s="23" t="s">
        <v>106</v>
      </c>
      <c r="AC3" s="23" t="s">
        <v>107</v>
      </c>
      <c r="AD3" s="23" t="s">
        <v>108</v>
      </c>
      <c r="AE3" s="24" t="s">
        <v>109</v>
      </c>
      <c r="AF3" s="23" t="s">
        <v>110</v>
      </c>
      <c r="AG3" s="23" t="s">
        <v>111</v>
      </c>
      <c r="AH3" s="23" t="s">
        <v>112</v>
      </c>
      <c r="AI3" s="24" t="s">
        <v>113</v>
      </c>
      <c r="AJ3" s="23" t="s">
        <v>114</v>
      </c>
      <c r="AK3" s="23" t="s">
        <v>115</v>
      </c>
      <c r="AL3" s="92" t="s">
        <v>73</v>
      </c>
      <c r="AM3" s="23" t="s">
        <v>116</v>
      </c>
    </row>
    <row r="4" spans="1:39" s="64" customFormat="1" ht="45" x14ac:dyDescent="0.25">
      <c r="A4" s="58"/>
      <c r="B4" s="58"/>
      <c r="C4" s="96"/>
      <c r="D4" s="58"/>
      <c r="E4" s="58"/>
      <c r="F4" s="58" t="s">
        <v>117</v>
      </c>
      <c r="G4" s="58" t="s">
        <v>118</v>
      </c>
      <c r="H4" s="59" t="s">
        <v>119</v>
      </c>
      <c r="I4" s="90" t="s">
        <v>120</v>
      </c>
      <c r="J4" s="61" t="s">
        <v>121</v>
      </c>
      <c r="K4" s="56" t="s">
        <v>122</v>
      </c>
      <c r="L4" s="56"/>
      <c r="M4" s="61" t="s">
        <v>123</v>
      </c>
      <c r="N4" s="61" t="s">
        <v>124</v>
      </c>
      <c r="O4" s="56" t="s">
        <v>125</v>
      </c>
      <c r="P4" s="56" t="s">
        <v>126</v>
      </c>
      <c r="Q4" s="62"/>
      <c r="R4" s="61" t="s">
        <v>127</v>
      </c>
      <c r="S4" s="72" t="s">
        <v>128</v>
      </c>
      <c r="T4" s="72" t="s">
        <v>128</v>
      </c>
      <c r="U4" s="73" t="s">
        <v>75</v>
      </c>
      <c r="V4" s="211" t="s">
        <v>129</v>
      </c>
      <c r="W4" s="211"/>
      <c r="X4" s="211"/>
      <c r="Y4" s="211"/>
      <c r="Z4" s="211" t="s">
        <v>130</v>
      </c>
      <c r="AA4" s="211"/>
      <c r="AB4" s="211"/>
      <c r="AC4" s="211"/>
      <c r="AD4" s="211" t="s">
        <v>131</v>
      </c>
      <c r="AE4" s="211"/>
      <c r="AF4" s="211"/>
      <c r="AG4" s="211"/>
      <c r="AH4" s="211" t="s">
        <v>131</v>
      </c>
      <c r="AI4" s="211"/>
      <c r="AJ4" s="211"/>
      <c r="AK4" s="211"/>
      <c r="AL4" s="63" t="s">
        <v>132</v>
      </c>
      <c r="AM4" s="65" t="s">
        <v>133</v>
      </c>
    </row>
    <row r="5" spans="1:39" ht="22.5" customHeight="1" x14ac:dyDescent="0.25">
      <c r="C5" s="88">
        <f t="shared" ref="C5:C27" ca="1" si="0">TODAY()</f>
        <v>45118</v>
      </c>
      <c r="D5">
        <f t="shared" ref="D5:D27" si="1">AB_Name</f>
        <v>0</v>
      </c>
      <c r="E5" t="str">
        <f t="shared" ref="E5:E27" si="2">AB_Reference</f>
        <v xml:space="preserve"> </v>
      </c>
      <c r="F5" s="155"/>
      <c r="G5" s="155"/>
      <c r="H5" s="155"/>
      <c r="I5" s="156"/>
      <c r="J5" s="155"/>
      <c r="K5" s="155"/>
      <c r="L5" s="155"/>
      <c r="M5" s="155"/>
      <c r="N5" s="157"/>
      <c r="O5" s="157"/>
      <c r="P5" s="157"/>
      <c r="Q5" s="157"/>
      <c r="R5" s="157"/>
      <c r="S5" s="156"/>
      <c r="T5" s="156"/>
      <c r="U5" s="158">
        <v>0</v>
      </c>
      <c r="V5" s="158"/>
      <c r="W5" s="156"/>
      <c r="X5" s="158">
        <v>0</v>
      </c>
      <c r="Y5" s="158">
        <v>0</v>
      </c>
      <c r="Z5" s="158"/>
      <c r="AA5" s="156"/>
      <c r="AB5" s="158">
        <v>0</v>
      </c>
      <c r="AC5" s="158">
        <v>0</v>
      </c>
      <c r="AD5" s="158"/>
      <c r="AE5" s="156"/>
      <c r="AF5" s="158">
        <v>0</v>
      </c>
      <c r="AG5" s="158">
        <v>0</v>
      </c>
      <c r="AH5" s="158"/>
      <c r="AI5" s="156"/>
      <c r="AJ5" s="158">
        <v>0</v>
      </c>
      <c r="AK5" s="158">
        <v>0</v>
      </c>
      <c r="AL5" s="159">
        <f t="shared" ref="AL5:AL27" si="3">Notification_Date</f>
        <v>0</v>
      </c>
      <c r="AM5" s="157"/>
    </row>
    <row r="6" spans="1:39" ht="22.5" customHeight="1" x14ac:dyDescent="0.25">
      <c r="C6" s="88">
        <f t="shared" ca="1" si="0"/>
        <v>45118</v>
      </c>
      <c r="D6">
        <f t="shared" si="1"/>
        <v>0</v>
      </c>
      <c r="E6" t="str">
        <f t="shared" si="2"/>
        <v xml:space="preserve"> </v>
      </c>
      <c r="F6" s="155"/>
      <c r="G6" s="155"/>
      <c r="H6" s="155"/>
      <c r="I6" s="156"/>
      <c r="J6" s="155"/>
      <c r="K6" s="155"/>
      <c r="L6" s="155"/>
      <c r="M6" s="155"/>
      <c r="N6" s="157"/>
      <c r="O6" s="157"/>
      <c r="P6" s="157"/>
      <c r="Q6" s="157"/>
      <c r="R6" s="157"/>
      <c r="S6" s="156"/>
      <c r="T6" s="156"/>
      <c r="U6" s="158">
        <v>0</v>
      </c>
      <c r="V6" s="158"/>
      <c r="W6" s="156"/>
      <c r="X6" s="158">
        <v>0</v>
      </c>
      <c r="Y6" s="158">
        <v>0</v>
      </c>
      <c r="Z6" s="158"/>
      <c r="AA6" s="156"/>
      <c r="AB6" s="158">
        <v>0</v>
      </c>
      <c r="AC6" s="158">
        <v>0</v>
      </c>
      <c r="AD6" s="158"/>
      <c r="AE6" s="156"/>
      <c r="AF6" s="158">
        <v>0</v>
      </c>
      <c r="AG6" s="158">
        <v>0</v>
      </c>
      <c r="AH6" s="158"/>
      <c r="AI6" s="156"/>
      <c r="AJ6" s="158">
        <v>0</v>
      </c>
      <c r="AK6" s="158">
        <v>0</v>
      </c>
      <c r="AL6" s="159">
        <f t="shared" si="3"/>
        <v>0</v>
      </c>
      <c r="AM6" s="157"/>
    </row>
    <row r="7" spans="1:39" ht="22.5" customHeight="1" x14ac:dyDescent="0.25">
      <c r="C7" s="88">
        <f t="shared" ca="1" si="0"/>
        <v>45118</v>
      </c>
      <c r="D7">
        <f t="shared" si="1"/>
        <v>0</v>
      </c>
      <c r="E7" t="str">
        <f t="shared" si="2"/>
        <v xml:space="preserve"> </v>
      </c>
      <c r="F7" s="155"/>
      <c r="G7" s="155"/>
      <c r="H7" s="155"/>
      <c r="I7" s="156"/>
      <c r="J7" s="155"/>
      <c r="K7" s="155"/>
      <c r="L7" s="155"/>
      <c r="M7" s="155"/>
      <c r="N7" s="157"/>
      <c r="O7" s="157"/>
      <c r="P7" s="157"/>
      <c r="Q7" s="157"/>
      <c r="R7" s="157"/>
      <c r="S7" s="156"/>
      <c r="T7" s="156"/>
      <c r="U7" s="158">
        <v>0</v>
      </c>
      <c r="V7" s="158"/>
      <c r="W7" s="156"/>
      <c r="X7" s="158">
        <v>0</v>
      </c>
      <c r="Y7" s="158">
        <v>0</v>
      </c>
      <c r="Z7" s="158"/>
      <c r="AA7" s="156"/>
      <c r="AB7" s="158">
        <v>0</v>
      </c>
      <c r="AC7" s="158">
        <v>0</v>
      </c>
      <c r="AD7" s="158"/>
      <c r="AE7" s="156"/>
      <c r="AF7" s="158">
        <v>0</v>
      </c>
      <c r="AG7" s="158">
        <v>0</v>
      </c>
      <c r="AH7" s="158"/>
      <c r="AI7" s="156"/>
      <c r="AJ7" s="158">
        <v>0</v>
      </c>
      <c r="AK7" s="158">
        <v>0</v>
      </c>
      <c r="AL7" s="159">
        <f t="shared" si="3"/>
        <v>0</v>
      </c>
      <c r="AM7" s="157"/>
    </row>
    <row r="8" spans="1:39" ht="22.5" customHeight="1" x14ac:dyDescent="0.25">
      <c r="C8" s="88">
        <f t="shared" ca="1" si="0"/>
        <v>45118</v>
      </c>
      <c r="D8">
        <f t="shared" si="1"/>
        <v>0</v>
      </c>
      <c r="E8" t="str">
        <f t="shared" si="2"/>
        <v xml:space="preserve"> </v>
      </c>
      <c r="F8" s="155"/>
      <c r="G8" s="155"/>
      <c r="H8" s="155"/>
      <c r="I8" s="156"/>
      <c r="J8" s="155"/>
      <c r="K8" s="155"/>
      <c r="L8" s="155"/>
      <c r="M8" s="155"/>
      <c r="N8" s="157"/>
      <c r="O8" s="157"/>
      <c r="P8" s="157"/>
      <c r="Q8" s="157"/>
      <c r="R8" s="157"/>
      <c r="S8" s="156"/>
      <c r="T8" s="156"/>
      <c r="U8" s="158">
        <v>0</v>
      </c>
      <c r="V8" s="158"/>
      <c r="W8" s="156"/>
      <c r="X8" s="158">
        <v>0</v>
      </c>
      <c r="Y8" s="158">
        <v>0</v>
      </c>
      <c r="Z8" s="158"/>
      <c r="AA8" s="156"/>
      <c r="AB8" s="158">
        <v>0</v>
      </c>
      <c r="AC8" s="158">
        <v>0</v>
      </c>
      <c r="AD8" s="158"/>
      <c r="AE8" s="156"/>
      <c r="AF8" s="158">
        <v>0</v>
      </c>
      <c r="AG8" s="158">
        <v>0</v>
      </c>
      <c r="AH8" s="158"/>
      <c r="AI8" s="156"/>
      <c r="AJ8" s="158">
        <v>0</v>
      </c>
      <c r="AK8" s="158">
        <v>0</v>
      </c>
      <c r="AL8" s="159">
        <f t="shared" si="3"/>
        <v>0</v>
      </c>
      <c r="AM8" s="157"/>
    </row>
    <row r="9" spans="1:39" ht="22.5" customHeight="1" x14ac:dyDescent="0.25">
      <c r="C9" s="88">
        <f t="shared" ca="1" si="0"/>
        <v>45118</v>
      </c>
      <c r="D9">
        <f t="shared" si="1"/>
        <v>0</v>
      </c>
      <c r="E9" t="str">
        <f t="shared" si="2"/>
        <v xml:space="preserve"> </v>
      </c>
      <c r="F9" s="155"/>
      <c r="G9" s="155"/>
      <c r="H9" s="155"/>
      <c r="I9" s="156"/>
      <c r="J9" s="155"/>
      <c r="K9" s="155"/>
      <c r="L9" s="155"/>
      <c r="M9" s="155"/>
      <c r="N9" s="157"/>
      <c r="O9" s="157"/>
      <c r="P9" s="157"/>
      <c r="Q9" s="157"/>
      <c r="R9" s="157"/>
      <c r="S9" s="156"/>
      <c r="T9" s="156"/>
      <c r="U9" s="158">
        <v>0</v>
      </c>
      <c r="V9" s="158"/>
      <c r="W9" s="156"/>
      <c r="X9" s="158">
        <v>0</v>
      </c>
      <c r="Y9" s="158">
        <v>0</v>
      </c>
      <c r="Z9" s="158"/>
      <c r="AA9" s="156"/>
      <c r="AB9" s="158">
        <v>0</v>
      </c>
      <c r="AC9" s="158">
        <v>0</v>
      </c>
      <c r="AD9" s="158"/>
      <c r="AE9" s="156"/>
      <c r="AF9" s="158">
        <v>0</v>
      </c>
      <c r="AG9" s="158">
        <v>0</v>
      </c>
      <c r="AH9" s="158"/>
      <c r="AI9" s="156"/>
      <c r="AJ9" s="158">
        <v>0</v>
      </c>
      <c r="AK9" s="158">
        <v>0</v>
      </c>
      <c r="AL9" s="159">
        <f t="shared" si="3"/>
        <v>0</v>
      </c>
      <c r="AM9" s="157"/>
    </row>
    <row r="10" spans="1:39" ht="22.5" customHeight="1" x14ac:dyDescent="0.25">
      <c r="C10" s="88">
        <f t="shared" ca="1" si="0"/>
        <v>45118</v>
      </c>
      <c r="D10">
        <f t="shared" si="1"/>
        <v>0</v>
      </c>
      <c r="E10" t="str">
        <f t="shared" si="2"/>
        <v xml:space="preserve"> </v>
      </c>
      <c r="F10" s="155"/>
      <c r="G10" s="155"/>
      <c r="H10" s="155"/>
      <c r="I10" s="156"/>
      <c r="J10" s="155"/>
      <c r="K10" s="155"/>
      <c r="L10" s="155"/>
      <c r="M10" s="155"/>
      <c r="N10" s="157"/>
      <c r="O10" s="157"/>
      <c r="P10" s="157"/>
      <c r="Q10" s="157"/>
      <c r="R10" s="157"/>
      <c r="S10" s="156"/>
      <c r="T10" s="156"/>
      <c r="U10" s="158">
        <v>0</v>
      </c>
      <c r="V10" s="158"/>
      <c r="W10" s="156"/>
      <c r="X10" s="158">
        <v>0</v>
      </c>
      <c r="Y10" s="158">
        <v>0</v>
      </c>
      <c r="Z10" s="158"/>
      <c r="AA10" s="156"/>
      <c r="AB10" s="158">
        <v>0</v>
      </c>
      <c r="AC10" s="158">
        <v>0</v>
      </c>
      <c r="AD10" s="158"/>
      <c r="AE10" s="156"/>
      <c r="AF10" s="158">
        <v>0</v>
      </c>
      <c r="AG10" s="158">
        <v>0</v>
      </c>
      <c r="AH10" s="158"/>
      <c r="AI10" s="156"/>
      <c r="AJ10" s="158">
        <v>0</v>
      </c>
      <c r="AK10" s="158">
        <v>0</v>
      </c>
      <c r="AL10" s="159">
        <f t="shared" si="3"/>
        <v>0</v>
      </c>
      <c r="AM10" s="157"/>
    </row>
    <row r="11" spans="1:39" ht="22.5" customHeight="1" x14ac:dyDescent="0.25">
      <c r="C11" s="88">
        <f t="shared" ca="1" si="0"/>
        <v>45118</v>
      </c>
      <c r="D11">
        <f t="shared" si="1"/>
        <v>0</v>
      </c>
      <c r="E11" t="str">
        <f t="shared" si="2"/>
        <v xml:space="preserve"> </v>
      </c>
      <c r="F11" s="155"/>
      <c r="G11" s="155"/>
      <c r="H11" s="155"/>
      <c r="I11" s="156"/>
      <c r="J11" s="155"/>
      <c r="K11" s="155"/>
      <c r="L11" s="155"/>
      <c r="M11" s="155"/>
      <c r="N11" s="157"/>
      <c r="O11" s="157"/>
      <c r="P11" s="157"/>
      <c r="Q11" s="157"/>
      <c r="R11" s="157"/>
      <c r="S11" s="156"/>
      <c r="T11" s="156"/>
      <c r="U11" s="158">
        <v>0</v>
      </c>
      <c r="V11" s="158"/>
      <c r="W11" s="156"/>
      <c r="X11" s="158">
        <v>0</v>
      </c>
      <c r="Y11" s="158">
        <v>0</v>
      </c>
      <c r="Z11" s="158"/>
      <c r="AA11" s="156"/>
      <c r="AB11" s="158">
        <v>0</v>
      </c>
      <c r="AC11" s="158">
        <v>0</v>
      </c>
      <c r="AD11" s="158"/>
      <c r="AE11" s="156"/>
      <c r="AF11" s="158">
        <v>0</v>
      </c>
      <c r="AG11" s="158">
        <v>0</v>
      </c>
      <c r="AH11" s="158"/>
      <c r="AI11" s="156"/>
      <c r="AJ11" s="158">
        <v>0</v>
      </c>
      <c r="AK11" s="158">
        <v>0</v>
      </c>
      <c r="AL11" s="159">
        <f t="shared" si="3"/>
        <v>0</v>
      </c>
      <c r="AM11" s="157"/>
    </row>
    <row r="12" spans="1:39" ht="22.5" customHeight="1" x14ac:dyDescent="0.25">
      <c r="C12" s="88">
        <f t="shared" ca="1" si="0"/>
        <v>45118</v>
      </c>
      <c r="D12">
        <f t="shared" si="1"/>
        <v>0</v>
      </c>
      <c r="E12" t="str">
        <f t="shared" si="2"/>
        <v xml:space="preserve"> </v>
      </c>
      <c r="F12" s="155"/>
      <c r="G12" s="155"/>
      <c r="H12" s="155"/>
      <c r="I12" s="156"/>
      <c r="J12" s="155"/>
      <c r="K12" s="155"/>
      <c r="L12" s="155"/>
      <c r="M12" s="155"/>
      <c r="N12" s="157"/>
      <c r="O12" s="157"/>
      <c r="P12" s="157"/>
      <c r="Q12" s="157"/>
      <c r="R12" s="157"/>
      <c r="S12" s="156"/>
      <c r="T12" s="156"/>
      <c r="U12" s="158">
        <v>0</v>
      </c>
      <c r="V12" s="158"/>
      <c r="W12" s="156"/>
      <c r="X12" s="158">
        <v>0</v>
      </c>
      <c r="Y12" s="158">
        <v>0</v>
      </c>
      <c r="Z12" s="158"/>
      <c r="AA12" s="156"/>
      <c r="AB12" s="158">
        <v>0</v>
      </c>
      <c r="AC12" s="158">
        <v>0</v>
      </c>
      <c r="AD12" s="158"/>
      <c r="AE12" s="156"/>
      <c r="AF12" s="158">
        <v>0</v>
      </c>
      <c r="AG12" s="158">
        <v>0</v>
      </c>
      <c r="AH12" s="158"/>
      <c r="AI12" s="156"/>
      <c r="AJ12" s="158">
        <v>0</v>
      </c>
      <c r="AK12" s="158">
        <v>0</v>
      </c>
      <c r="AL12" s="159">
        <f t="shared" si="3"/>
        <v>0</v>
      </c>
      <c r="AM12" s="157"/>
    </row>
    <row r="13" spans="1:39" ht="22.5" customHeight="1" x14ac:dyDescent="0.25">
      <c r="C13" s="88">
        <f t="shared" ca="1" si="0"/>
        <v>45118</v>
      </c>
      <c r="D13">
        <f t="shared" si="1"/>
        <v>0</v>
      </c>
      <c r="E13" t="str">
        <f t="shared" si="2"/>
        <v xml:space="preserve"> </v>
      </c>
      <c r="F13" s="155"/>
      <c r="G13" s="155"/>
      <c r="H13" s="155"/>
      <c r="I13" s="156"/>
      <c r="J13" s="155"/>
      <c r="K13" s="155"/>
      <c r="L13" s="155"/>
      <c r="M13" s="155"/>
      <c r="N13" s="157"/>
      <c r="O13" s="157"/>
      <c r="P13" s="157"/>
      <c r="Q13" s="157"/>
      <c r="R13" s="157"/>
      <c r="S13" s="156"/>
      <c r="T13" s="156"/>
      <c r="U13" s="158">
        <v>0</v>
      </c>
      <c r="V13" s="158"/>
      <c r="W13" s="156"/>
      <c r="X13" s="158">
        <v>0</v>
      </c>
      <c r="Y13" s="158">
        <v>0</v>
      </c>
      <c r="Z13" s="158"/>
      <c r="AA13" s="156"/>
      <c r="AB13" s="158">
        <v>0</v>
      </c>
      <c r="AC13" s="158">
        <v>0</v>
      </c>
      <c r="AD13" s="158"/>
      <c r="AE13" s="156"/>
      <c r="AF13" s="158">
        <v>0</v>
      </c>
      <c r="AG13" s="158">
        <v>0</v>
      </c>
      <c r="AH13" s="158"/>
      <c r="AI13" s="156"/>
      <c r="AJ13" s="158">
        <v>0</v>
      </c>
      <c r="AK13" s="158">
        <v>0</v>
      </c>
      <c r="AL13" s="159">
        <f t="shared" si="3"/>
        <v>0</v>
      </c>
      <c r="AM13" s="157"/>
    </row>
    <row r="14" spans="1:39" ht="22.5" customHeight="1" x14ac:dyDescent="0.25">
      <c r="C14" s="88">
        <f t="shared" ca="1" si="0"/>
        <v>45118</v>
      </c>
      <c r="D14">
        <f t="shared" si="1"/>
        <v>0</v>
      </c>
      <c r="E14" t="str">
        <f t="shared" si="2"/>
        <v xml:space="preserve"> </v>
      </c>
      <c r="F14" s="155"/>
      <c r="G14" s="155"/>
      <c r="H14" s="155"/>
      <c r="I14" s="156"/>
      <c r="J14" s="155"/>
      <c r="K14" s="155"/>
      <c r="L14" s="155"/>
      <c r="M14" s="155"/>
      <c r="N14" s="157"/>
      <c r="O14" s="157"/>
      <c r="P14" s="157"/>
      <c r="Q14" s="157"/>
      <c r="R14" s="157"/>
      <c r="S14" s="156"/>
      <c r="T14" s="156"/>
      <c r="U14" s="158">
        <v>0</v>
      </c>
      <c r="V14" s="158"/>
      <c r="W14" s="156"/>
      <c r="X14" s="158">
        <v>0</v>
      </c>
      <c r="Y14" s="158">
        <v>0</v>
      </c>
      <c r="Z14" s="158"/>
      <c r="AA14" s="156"/>
      <c r="AB14" s="158">
        <v>0</v>
      </c>
      <c r="AC14" s="158">
        <v>0</v>
      </c>
      <c r="AD14" s="158"/>
      <c r="AE14" s="156"/>
      <c r="AF14" s="158">
        <v>0</v>
      </c>
      <c r="AG14" s="158">
        <v>0</v>
      </c>
      <c r="AH14" s="158"/>
      <c r="AI14" s="156"/>
      <c r="AJ14" s="158">
        <v>0</v>
      </c>
      <c r="AK14" s="158">
        <v>0</v>
      </c>
      <c r="AL14" s="159">
        <f t="shared" si="3"/>
        <v>0</v>
      </c>
      <c r="AM14" s="157"/>
    </row>
    <row r="15" spans="1:39" ht="22.5" customHeight="1" x14ac:dyDescent="0.25">
      <c r="C15" s="88">
        <f t="shared" ca="1" si="0"/>
        <v>45118</v>
      </c>
      <c r="D15">
        <f t="shared" si="1"/>
        <v>0</v>
      </c>
      <c r="E15" t="str">
        <f t="shared" si="2"/>
        <v xml:space="preserve"> </v>
      </c>
      <c r="F15" s="155"/>
      <c r="G15" s="155"/>
      <c r="H15" s="155"/>
      <c r="I15" s="156"/>
      <c r="J15" s="155"/>
      <c r="K15" s="155"/>
      <c r="L15" s="155"/>
      <c r="M15" s="155"/>
      <c r="N15" s="157"/>
      <c r="O15" s="157"/>
      <c r="P15" s="157"/>
      <c r="Q15" s="157"/>
      <c r="R15" s="157"/>
      <c r="S15" s="156"/>
      <c r="T15" s="156"/>
      <c r="U15" s="158">
        <v>0</v>
      </c>
      <c r="V15" s="158"/>
      <c r="W15" s="156"/>
      <c r="X15" s="158">
        <v>0</v>
      </c>
      <c r="Y15" s="158">
        <v>0</v>
      </c>
      <c r="Z15" s="158"/>
      <c r="AA15" s="156"/>
      <c r="AB15" s="158">
        <v>0</v>
      </c>
      <c r="AC15" s="158">
        <v>0</v>
      </c>
      <c r="AD15" s="158"/>
      <c r="AE15" s="156"/>
      <c r="AF15" s="158">
        <v>0</v>
      </c>
      <c r="AG15" s="158">
        <v>0</v>
      </c>
      <c r="AH15" s="158"/>
      <c r="AI15" s="156"/>
      <c r="AJ15" s="158">
        <v>0</v>
      </c>
      <c r="AK15" s="158">
        <v>0</v>
      </c>
      <c r="AL15" s="159">
        <f t="shared" si="3"/>
        <v>0</v>
      </c>
      <c r="AM15" s="157"/>
    </row>
    <row r="16" spans="1:39" ht="22.5" customHeight="1" x14ac:dyDescent="0.25">
      <c r="C16" s="88">
        <f t="shared" ca="1" si="0"/>
        <v>45118</v>
      </c>
      <c r="D16">
        <f t="shared" si="1"/>
        <v>0</v>
      </c>
      <c r="E16" t="str">
        <f t="shared" si="2"/>
        <v xml:space="preserve"> </v>
      </c>
      <c r="F16" s="155"/>
      <c r="G16" s="155"/>
      <c r="H16" s="155"/>
      <c r="I16" s="156"/>
      <c r="J16" s="155"/>
      <c r="K16" s="155"/>
      <c r="L16" s="155"/>
      <c r="M16" s="155"/>
      <c r="N16" s="157"/>
      <c r="O16" s="157"/>
      <c r="P16" s="157"/>
      <c r="Q16" s="157"/>
      <c r="R16" s="157"/>
      <c r="S16" s="156"/>
      <c r="T16" s="156"/>
      <c r="U16" s="158">
        <v>0</v>
      </c>
      <c r="V16" s="158"/>
      <c r="W16" s="156"/>
      <c r="X16" s="158">
        <v>0</v>
      </c>
      <c r="Y16" s="158">
        <v>0</v>
      </c>
      <c r="Z16" s="158"/>
      <c r="AA16" s="156"/>
      <c r="AB16" s="158">
        <v>0</v>
      </c>
      <c r="AC16" s="158">
        <v>0</v>
      </c>
      <c r="AD16" s="158"/>
      <c r="AE16" s="156"/>
      <c r="AF16" s="158">
        <v>0</v>
      </c>
      <c r="AG16" s="158">
        <v>0</v>
      </c>
      <c r="AH16" s="158"/>
      <c r="AI16" s="156"/>
      <c r="AJ16" s="158">
        <v>0</v>
      </c>
      <c r="AK16" s="158">
        <v>0</v>
      </c>
      <c r="AL16" s="159">
        <f t="shared" si="3"/>
        <v>0</v>
      </c>
      <c r="AM16" s="157"/>
    </row>
    <row r="17" spans="3:39" ht="22.5" customHeight="1" x14ac:dyDescent="0.25">
      <c r="C17" s="88">
        <f t="shared" ca="1" si="0"/>
        <v>45118</v>
      </c>
      <c r="D17">
        <f t="shared" si="1"/>
        <v>0</v>
      </c>
      <c r="E17" t="str">
        <f t="shared" si="2"/>
        <v xml:space="preserve"> </v>
      </c>
      <c r="F17" s="155"/>
      <c r="G17" s="155"/>
      <c r="H17" s="155"/>
      <c r="I17" s="156"/>
      <c r="J17" s="155"/>
      <c r="K17" s="155"/>
      <c r="L17" s="155"/>
      <c r="M17" s="155"/>
      <c r="N17" s="157"/>
      <c r="O17" s="157"/>
      <c r="P17" s="157"/>
      <c r="Q17" s="157"/>
      <c r="R17" s="157"/>
      <c r="S17" s="156"/>
      <c r="T17" s="156"/>
      <c r="U17" s="158">
        <v>0</v>
      </c>
      <c r="V17" s="158"/>
      <c r="W17" s="156"/>
      <c r="X17" s="158">
        <v>0</v>
      </c>
      <c r="Y17" s="158">
        <v>0</v>
      </c>
      <c r="Z17" s="158"/>
      <c r="AA17" s="156"/>
      <c r="AB17" s="158">
        <v>0</v>
      </c>
      <c r="AC17" s="158">
        <v>0</v>
      </c>
      <c r="AD17" s="158"/>
      <c r="AE17" s="156"/>
      <c r="AF17" s="158">
        <v>0</v>
      </c>
      <c r="AG17" s="158">
        <v>0</v>
      </c>
      <c r="AH17" s="158"/>
      <c r="AI17" s="156"/>
      <c r="AJ17" s="158">
        <v>0</v>
      </c>
      <c r="AK17" s="158">
        <v>0</v>
      </c>
      <c r="AL17" s="159">
        <f t="shared" si="3"/>
        <v>0</v>
      </c>
      <c r="AM17" s="157"/>
    </row>
    <row r="18" spans="3:39" ht="22.5" customHeight="1" x14ac:dyDescent="0.25">
      <c r="C18" s="88">
        <f t="shared" ca="1" si="0"/>
        <v>45118</v>
      </c>
      <c r="D18">
        <f t="shared" si="1"/>
        <v>0</v>
      </c>
      <c r="E18" t="str">
        <f t="shared" si="2"/>
        <v xml:space="preserve"> </v>
      </c>
      <c r="F18" s="155"/>
      <c r="G18" s="155"/>
      <c r="H18" s="155"/>
      <c r="I18" s="156"/>
      <c r="J18" s="155"/>
      <c r="K18" s="155"/>
      <c r="L18" s="155"/>
      <c r="M18" s="155"/>
      <c r="N18" s="157"/>
      <c r="O18" s="157"/>
      <c r="P18" s="157"/>
      <c r="Q18" s="157"/>
      <c r="R18" s="157"/>
      <c r="S18" s="156"/>
      <c r="T18" s="156"/>
      <c r="U18" s="158">
        <v>0</v>
      </c>
      <c r="V18" s="158"/>
      <c r="W18" s="156"/>
      <c r="X18" s="158">
        <v>0</v>
      </c>
      <c r="Y18" s="158">
        <v>0</v>
      </c>
      <c r="Z18" s="158"/>
      <c r="AA18" s="156"/>
      <c r="AB18" s="158">
        <v>0</v>
      </c>
      <c r="AC18" s="158">
        <v>0</v>
      </c>
      <c r="AD18" s="158"/>
      <c r="AE18" s="156"/>
      <c r="AF18" s="158">
        <v>0</v>
      </c>
      <c r="AG18" s="158">
        <v>0</v>
      </c>
      <c r="AH18" s="158"/>
      <c r="AI18" s="156"/>
      <c r="AJ18" s="158">
        <v>0</v>
      </c>
      <c r="AK18" s="158">
        <v>0</v>
      </c>
      <c r="AL18" s="159">
        <f t="shared" si="3"/>
        <v>0</v>
      </c>
      <c r="AM18" s="157"/>
    </row>
    <row r="19" spans="3:39" ht="22.5" customHeight="1" x14ac:dyDescent="0.25">
      <c r="C19" s="88">
        <f t="shared" ca="1" si="0"/>
        <v>45118</v>
      </c>
      <c r="D19">
        <f t="shared" si="1"/>
        <v>0</v>
      </c>
      <c r="E19" t="str">
        <f t="shared" si="2"/>
        <v xml:space="preserve"> </v>
      </c>
      <c r="F19" s="155"/>
      <c r="G19" s="155"/>
      <c r="H19" s="155"/>
      <c r="I19" s="156"/>
      <c r="J19" s="155"/>
      <c r="K19" s="155"/>
      <c r="L19" s="155"/>
      <c r="M19" s="155"/>
      <c r="N19" s="157"/>
      <c r="O19" s="157"/>
      <c r="P19" s="157"/>
      <c r="Q19" s="157"/>
      <c r="R19" s="157"/>
      <c r="S19" s="156"/>
      <c r="T19" s="156"/>
      <c r="U19" s="158">
        <v>0</v>
      </c>
      <c r="V19" s="158"/>
      <c r="W19" s="156"/>
      <c r="X19" s="158">
        <v>0</v>
      </c>
      <c r="Y19" s="158">
        <v>0</v>
      </c>
      <c r="Z19" s="158"/>
      <c r="AA19" s="156"/>
      <c r="AB19" s="158">
        <v>0</v>
      </c>
      <c r="AC19" s="158">
        <v>0</v>
      </c>
      <c r="AD19" s="158"/>
      <c r="AE19" s="156"/>
      <c r="AF19" s="158">
        <v>0</v>
      </c>
      <c r="AG19" s="158">
        <v>0</v>
      </c>
      <c r="AH19" s="158"/>
      <c r="AI19" s="156"/>
      <c r="AJ19" s="158">
        <v>0</v>
      </c>
      <c r="AK19" s="158">
        <v>0</v>
      </c>
      <c r="AL19" s="159">
        <f t="shared" si="3"/>
        <v>0</v>
      </c>
      <c r="AM19" s="157"/>
    </row>
    <row r="20" spans="3:39" ht="22.5" customHeight="1" x14ac:dyDescent="0.25">
      <c r="C20" s="88">
        <f t="shared" ca="1" si="0"/>
        <v>45118</v>
      </c>
      <c r="D20">
        <f t="shared" si="1"/>
        <v>0</v>
      </c>
      <c r="E20" t="str">
        <f t="shared" si="2"/>
        <v xml:space="preserve"> </v>
      </c>
      <c r="F20" s="155"/>
      <c r="G20" s="155"/>
      <c r="H20" s="155"/>
      <c r="I20" s="156"/>
      <c r="J20" s="155"/>
      <c r="K20" s="155"/>
      <c r="L20" s="155"/>
      <c r="M20" s="155"/>
      <c r="N20" s="157"/>
      <c r="O20" s="157"/>
      <c r="P20" s="157"/>
      <c r="Q20" s="157"/>
      <c r="R20" s="157"/>
      <c r="S20" s="156"/>
      <c r="T20" s="156"/>
      <c r="U20" s="158">
        <v>0</v>
      </c>
      <c r="V20" s="158"/>
      <c r="W20" s="156"/>
      <c r="X20" s="158">
        <v>0</v>
      </c>
      <c r="Y20" s="158">
        <v>0</v>
      </c>
      <c r="Z20" s="158"/>
      <c r="AA20" s="156"/>
      <c r="AB20" s="158">
        <v>0</v>
      </c>
      <c r="AC20" s="158">
        <v>0</v>
      </c>
      <c r="AD20" s="158"/>
      <c r="AE20" s="156"/>
      <c r="AF20" s="158">
        <v>0</v>
      </c>
      <c r="AG20" s="158">
        <v>0</v>
      </c>
      <c r="AH20" s="158"/>
      <c r="AI20" s="156"/>
      <c r="AJ20" s="158">
        <v>0</v>
      </c>
      <c r="AK20" s="158">
        <v>0</v>
      </c>
      <c r="AL20" s="159">
        <f t="shared" si="3"/>
        <v>0</v>
      </c>
      <c r="AM20" s="157"/>
    </row>
    <row r="21" spans="3:39" ht="22.5" customHeight="1" x14ac:dyDescent="0.25">
      <c r="C21" s="88">
        <f t="shared" ca="1" si="0"/>
        <v>45118</v>
      </c>
      <c r="D21">
        <f t="shared" si="1"/>
        <v>0</v>
      </c>
      <c r="E21" t="str">
        <f t="shared" si="2"/>
        <v xml:space="preserve"> </v>
      </c>
      <c r="F21" s="155"/>
      <c r="G21" s="155"/>
      <c r="H21" s="155"/>
      <c r="I21" s="156"/>
      <c r="J21" s="155"/>
      <c r="K21" s="155"/>
      <c r="L21" s="155"/>
      <c r="M21" s="155"/>
      <c r="N21" s="157"/>
      <c r="O21" s="157"/>
      <c r="P21" s="157"/>
      <c r="Q21" s="157"/>
      <c r="R21" s="157"/>
      <c r="S21" s="156"/>
      <c r="T21" s="156"/>
      <c r="U21" s="158">
        <v>0</v>
      </c>
      <c r="V21" s="158"/>
      <c r="W21" s="156"/>
      <c r="X21" s="158">
        <v>0</v>
      </c>
      <c r="Y21" s="158">
        <v>0</v>
      </c>
      <c r="Z21" s="158"/>
      <c r="AA21" s="156"/>
      <c r="AB21" s="158">
        <v>0</v>
      </c>
      <c r="AC21" s="158">
        <v>0</v>
      </c>
      <c r="AD21" s="158"/>
      <c r="AE21" s="156"/>
      <c r="AF21" s="158">
        <v>0</v>
      </c>
      <c r="AG21" s="158">
        <v>0</v>
      </c>
      <c r="AH21" s="158"/>
      <c r="AI21" s="156"/>
      <c r="AJ21" s="158">
        <v>0</v>
      </c>
      <c r="AK21" s="158">
        <v>0</v>
      </c>
      <c r="AL21" s="159">
        <f t="shared" si="3"/>
        <v>0</v>
      </c>
      <c r="AM21" s="157"/>
    </row>
    <row r="22" spans="3:39" ht="22.5" customHeight="1" x14ac:dyDescent="0.25">
      <c r="C22" s="88">
        <f t="shared" ca="1" si="0"/>
        <v>45118</v>
      </c>
      <c r="D22">
        <f t="shared" si="1"/>
        <v>0</v>
      </c>
      <c r="E22" t="str">
        <f t="shared" si="2"/>
        <v xml:space="preserve"> </v>
      </c>
      <c r="F22" s="155"/>
      <c r="G22" s="155"/>
      <c r="H22" s="155"/>
      <c r="I22" s="156"/>
      <c r="J22" s="155"/>
      <c r="K22" s="155"/>
      <c r="L22" s="155"/>
      <c r="M22" s="155"/>
      <c r="N22" s="157"/>
      <c r="O22" s="157"/>
      <c r="P22" s="157"/>
      <c r="Q22" s="157"/>
      <c r="R22" s="157"/>
      <c r="S22" s="156"/>
      <c r="T22" s="156"/>
      <c r="U22" s="158">
        <v>0</v>
      </c>
      <c r="V22" s="158"/>
      <c r="W22" s="156"/>
      <c r="X22" s="158">
        <v>0</v>
      </c>
      <c r="Y22" s="158">
        <v>0</v>
      </c>
      <c r="Z22" s="158"/>
      <c r="AA22" s="156"/>
      <c r="AB22" s="158">
        <v>0</v>
      </c>
      <c r="AC22" s="158">
        <v>0</v>
      </c>
      <c r="AD22" s="158"/>
      <c r="AE22" s="156"/>
      <c r="AF22" s="158">
        <v>0</v>
      </c>
      <c r="AG22" s="158">
        <v>0</v>
      </c>
      <c r="AH22" s="158"/>
      <c r="AI22" s="156"/>
      <c r="AJ22" s="158">
        <v>0</v>
      </c>
      <c r="AK22" s="158">
        <v>0</v>
      </c>
      <c r="AL22" s="159">
        <f t="shared" si="3"/>
        <v>0</v>
      </c>
      <c r="AM22" s="157"/>
    </row>
    <row r="23" spans="3:39" ht="22.5" customHeight="1" x14ac:dyDescent="0.25">
      <c r="C23" s="88">
        <f t="shared" ca="1" si="0"/>
        <v>45118</v>
      </c>
      <c r="D23">
        <f t="shared" si="1"/>
        <v>0</v>
      </c>
      <c r="E23" t="str">
        <f t="shared" si="2"/>
        <v xml:space="preserve"> </v>
      </c>
      <c r="F23" s="155"/>
      <c r="G23" s="155"/>
      <c r="H23" s="155"/>
      <c r="I23" s="156"/>
      <c r="J23" s="155"/>
      <c r="K23" s="155"/>
      <c r="L23" s="155"/>
      <c r="M23" s="155"/>
      <c r="N23" s="157"/>
      <c r="O23" s="157"/>
      <c r="P23" s="157"/>
      <c r="Q23" s="157"/>
      <c r="R23" s="157"/>
      <c r="S23" s="156"/>
      <c r="T23" s="156"/>
      <c r="U23" s="158">
        <v>0</v>
      </c>
      <c r="V23" s="158"/>
      <c r="W23" s="156"/>
      <c r="X23" s="158">
        <v>0</v>
      </c>
      <c r="Y23" s="158">
        <v>0</v>
      </c>
      <c r="Z23" s="158"/>
      <c r="AA23" s="156"/>
      <c r="AB23" s="158">
        <v>0</v>
      </c>
      <c r="AC23" s="158">
        <v>0</v>
      </c>
      <c r="AD23" s="158"/>
      <c r="AE23" s="156"/>
      <c r="AF23" s="158">
        <v>0</v>
      </c>
      <c r="AG23" s="158">
        <v>0</v>
      </c>
      <c r="AH23" s="158"/>
      <c r="AI23" s="156"/>
      <c r="AJ23" s="158">
        <v>0</v>
      </c>
      <c r="AK23" s="158">
        <v>0</v>
      </c>
      <c r="AL23" s="159">
        <f t="shared" si="3"/>
        <v>0</v>
      </c>
      <c r="AM23" s="157"/>
    </row>
    <row r="24" spans="3:39" ht="22.5" customHeight="1" x14ac:dyDescent="0.25">
      <c r="C24" s="88">
        <f t="shared" ca="1" si="0"/>
        <v>45118</v>
      </c>
      <c r="D24">
        <f t="shared" si="1"/>
        <v>0</v>
      </c>
      <c r="E24" t="str">
        <f t="shared" si="2"/>
        <v xml:space="preserve"> </v>
      </c>
      <c r="F24" s="155"/>
      <c r="G24" s="155"/>
      <c r="H24" s="155"/>
      <c r="I24" s="156"/>
      <c r="J24" s="155"/>
      <c r="K24" s="155"/>
      <c r="L24" s="155"/>
      <c r="M24" s="155"/>
      <c r="N24" s="157"/>
      <c r="O24" s="157"/>
      <c r="P24" s="157"/>
      <c r="Q24" s="157"/>
      <c r="R24" s="157"/>
      <c r="S24" s="156"/>
      <c r="T24" s="156"/>
      <c r="U24" s="158">
        <v>0</v>
      </c>
      <c r="V24" s="158"/>
      <c r="W24" s="156"/>
      <c r="X24" s="158">
        <v>0</v>
      </c>
      <c r="Y24" s="158">
        <v>0</v>
      </c>
      <c r="Z24" s="158"/>
      <c r="AA24" s="156"/>
      <c r="AB24" s="158">
        <v>0</v>
      </c>
      <c r="AC24" s="158">
        <v>0</v>
      </c>
      <c r="AD24" s="158"/>
      <c r="AE24" s="156"/>
      <c r="AF24" s="158">
        <v>0</v>
      </c>
      <c r="AG24" s="158">
        <v>0</v>
      </c>
      <c r="AH24" s="158"/>
      <c r="AI24" s="156"/>
      <c r="AJ24" s="158">
        <v>0</v>
      </c>
      <c r="AK24" s="158">
        <v>0</v>
      </c>
      <c r="AL24" s="159">
        <f t="shared" si="3"/>
        <v>0</v>
      </c>
      <c r="AM24" s="157"/>
    </row>
    <row r="25" spans="3:39" ht="22.5" customHeight="1" x14ac:dyDescent="0.25">
      <c r="C25" s="88">
        <f t="shared" ca="1" si="0"/>
        <v>45118</v>
      </c>
      <c r="D25">
        <f t="shared" si="1"/>
        <v>0</v>
      </c>
      <c r="E25" t="str">
        <f t="shared" si="2"/>
        <v xml:space="preserve"> </v>
      </c>
      <c r="F25" s="155"/>
      <c r="G25" s="155"/>
      <c r="H25" s="155"/>
      <c r="I25" s="156"/>
      <c r="J25" s="155"/>
      <c r="K25" s="155"/>
      <c r="L25" s="155"/>
      <c r="M25" s="155"/>
      <c r="N25" s="157"/>
      <c r="O25" s="157"/>
      <c r="P25" s="157"/>
      <c r="Q25" s="157"/>
      <c r="R25" s="157"/>
      <c r="S25" s="156"/>
      <c r="T25" s="156"/>
      <c r="U25" s="158">
        <v>0</v>
      </c>
      <c r="V25" s="158"/>
      <c r="W25" s="156"/>
      <c r="X25" s="158">
        <v>0</v>
      </c>
      <c r="Y25" s="158">
        <v>0</v>
      </c>
      <c r="Z25" s="158"/>
      <c r="AA25" s="156"/>
      <c r="AB25" s="158">
        <v>0</v>
      </c>
      <c r="AC25" s="158">
        <v>0</v>
      </c>
      <c r="AD25" s="158"/>
      <c r="AE25" s="156"/>
      <c r="AF25" s="158">
        <v>0</v>
      </c>
      <c r="AG25" s="158">
        <v>0</v>
      </c>
      <c r="AH25" s="158"/>
      <c r="AI25" s="156"/>
      <c r="AJ25" s="158">
        <v>0</v>
      </c>
      <c r="AK25" s="158">
        <v>0</v>
      </c>
      <c r="AL25" s="159">
        <f t="shared" si="3"/>
        <v>0</v>
      </c>
      <c r="AM25" s="157"/>
    </row>
    <row r="26" spans="3:39" ht="22.5" customHeight="1" x14ac:dyDescent="0.25">
      <c r="C26" s="88">
        <f t="shared" ca="1" si="0"/>
        <v>45118</v>
      </c>
      <c r="D26">
        <f t="shared" si="1"/>
        <v>0</v>
      </c>
      <c r="E26" t="str">
        <f t="shared" si="2"/>
        <v xml:space="preserve"> </v>
      </c>
      <c r="F26" s="155"/>
      <c r="G26" s="155"/>
      <c r="H26" s="155"/>
      <c r="I26" s="156"/>
      <c r="J26" s="155"/>
      <c r="K26" s="155"/>
      <c r="L26" s="155"/>
      <c r="M26" s="155"/>
      <c r="N26" s="157"/>
      <c r="O26" s="157"/>
      <c r="P26" s="157"/>
      <c r="Q26" s="157"/>
      <c r="R26" s="157"/>
      <c r="S26" s="156"/>
      <c r="T26" s="156"/>
      <c r="U26" s="158">
        <v>0</v>
      </c>
      <c r="V26" s="158"/>
      <c r="W26" s="156"/>
      <c r="X26" s="158">
        <v>0</v>
      </c>
      <c r="Y26" s="158">
        <v>0</v>
      </c>
      <c r="Z26" s="158"/>
      <c r="AA26" s="156"/>
      <c r="AB26" s="158">
        <v>0</v>
      </c>
      <c r="AC26" s="158">
        <v>0</v>
      </c>
      <c r="AD26" s="158"/>
      <c r="AE26" s="156"/>
      <c r="AF26" s="158">
        <v>0</v>
      </c>
      <c r="AG26" s="158">
        <v>0</v>
      </c>
      <c r="AH26" s="158"/>
      <c r="AI26" s="156"/>
      <c r="AJ26" s="158">
        <v>0</v>
      </c>
      <c r="AK26" s="158">
        <v>0</v>
      </c>
      <c r="AL26" s="159">
        <f t="shared" si="3"/>
        <v>0</v>
      </c>
      <c r="AM26" s="157"/>
    </row>
    <row r="27" spans="3:39" ht="22.5" customHeight="1" x14ac:dyDescent="0.25">
      <c r="C27" s="88">
        <f t="shared" ca="1" si="0"/>
        <v>45118</v>
      </c>
      <c r="D27">
        <f t="shared" si="1"/>
        <v>0</v>
      </c>
      <c r="E27" t="str">
        <f t="shared" si="2"/>
        <v xml:space="preserve"> </v>
      </c>
      <c r="F27" s="155"/>
      <c r="G27" s="155"/>
      <c r="H27" s="155"/>
      <c r="I27" s="156"/>
      <c r="J27" s="155"/>
      <c r="K27" s="155"/>
      <c r="L27" s="155"/>
      <c r="M27" s="155"/>
      <c r="N27" s="157"/>
      <c r="O27" s="157"/>
      <c r="P27" s="157"/>
      <c r="Q27" s="157"/>
      <c r="R27" s="157"/>
      <c r="S27" s="156"/>
      <c r="T27" s="156"/>
      <c r="U27" s="160">
        <v>0</v>
      </c>
      <c r="V27" s="158"/>
      <c r="W27" s="156"/>
      <c r="X27" s="158">
        <v>0</v>
      </c>
      <c r="Y27" s="158">
        <v>0</v>
      </c>
      <c r="Z27" s="158"/>
      <c r="AA27" s="156"/>
      <c r="AB27" s="158">
        <v>0</v>
      </c>
      <c r="AC27" s="158">
        <v>0</v>
      </c>
      <c r="AD27" s="158"/>
      <c r="AE27" s="156"/>
      <c r="AF27" s="158">
        <v>0</v>
      </c>
      <c r="AG27" s="158">
        <v>0</v>
      </c>
      <c r="AH27" s="158"/>
      <c r="AI27" s="156"/>
      <c r="AJ27" s="158">
        <v>0</v>
      </c>
      <c r="AK27" s="158">
        <v>0</v>
      </c>
      <c r="AL27" s="159">
        <f t="shared" si="3"/>
        <v>0</v>
      </c>
      <c r="AM27" s="157"/>
    </row>
    <row r="28" spans="3:39" ht="22.5" customHeight="1" x14ac:dyDescent="0.25">
      <c r="T28" s="39" t="s">
        <v>79</v>
      </c>
      <c r="U28" s="40">
        <f>SUM(U5:U27)</f>
        <v>0</v>
      </c>
    </row>
    <row r="29" spans="3:39" ht="22.5" customHeight="1" x14ac:dyDescent="0.25">
      <c r="AM29" s="173" t="s">
        <v>9</v>
      </c>
    </row>
  </sheetData>
  <sheetProtection sheet="1" objects="1" scenarios="1"/>
  <mergeCells count="7">
    <mergeCell ref="AH4:AK4"/>
    <mergeCell ref="K2:O2"/>
    <mergeCell ref="F2:H2"/>
    <mergeCell ref="V2:AG2"/>
    <mergeCell ref="V4:Y4"/>
    <mergeCell ref="Z4:AC4"/>
    <mergeCell ref="AD4:AG4"/>
  </mergeCells>
  <dataValidations count="2">
    <dataValidation allowBlank="1" showInputMessage="1" showErrorMessage="1" prompt="Please provide details of the qualifying contribution(s) that have been committed to this project. If more than one QC is being allocated to the project, please add these separately in the columns for QC 1, QC 2 and QC3." sqref="V2" xr:uid="{37BA47D9-6D03-49AE-B760-A1345D518DC7}"/>
    <dataValidation type="date" allowBlank="1" showInputMessage="1" showErrorMessage="1" sqref="AI4 I1:I1048576 S1:T1048576 W1:W1048576 AA1:AA1048576 AE1:AE1048576" xr:uid="{6CDD7124-0547-42B2-A162-0BEB893C652D}">
      <formula1>1</formula1>
      <formula2>402133</formula2>
    </dataValidation>
  </dataValidations>
  <hyperlinks>
    <hyperlink ref="P2" r:id="rId1" xr:uid="{2A74D1E3-7011-4A2A-878E-394292AA05BD}"/>
    <hyperlink ref="AM29" location="'Transfer to Project'!A1" display="Next" xr:uid="{B4CF81DF-752A-4445-8EE1-CAC22F984394}"/>
  </hyperlinks>
  <pageMargins left="0.7" right="0.7" top="0.75" bottom="0.75" header="0.3" footer="0.3"/>
  <pageSetup paperSize="9" orientation="portrait" r:id="rId2"/>
  <headerFooter>
    <oddHeader>&amp;C&amp;"Calibri"&amp;10&amp;K0000FFOFFICIAL - CONFIDENTIAL&amp;1#_x000D_&amp;"Calibri"&amp;11&amp;K000000</oddHeader>
    <oddFooter>&amp;C&amp;"Calibri"&amp;11&amp;K000000_x000D_&amp;1#&amp;"Calibri"&amp;10&amp;K0000FFOFFICIAL - CONFIDENTIAL</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FD28E23C-C926-4214-B135-C6AE511AD05A}">
          <x14:formula1>
            <xm:f>'Lookup tables'!$A$52:$A$83</xm:f>
          </x14:formula1>
          <xm:sqref>N5:N27</xm:sqref>
        </x14:dataValidation>
        <x14:dataValidation type="list" allowBlank="1" showInputMessage="1" showErrorMessage="1" xr:uid="{33E0A1F5-655F-4FA4-815E-60D89EAB1C95}">
          <x14:formula1>
            <xm:f>'Lookup tables'!$A$19:$A$49</xm:f>
          </x14:formula1>
          <xm:sqref>AD5:AD27 V5:V27 Z5:Z27</xm:sqref>
        </x14:dataValidation>
        <x14:dataValidation type="list" allowBlank="1" showInputMessage="1" showErrorMessage="1" xr:uid="{D0875933-322A-425D-87AB-A8E469166ACC}">
          <x14:formula1>
            <xm:f>'Lookup tables'!$A$19:$A$47</xm:f>
          </x14:formula1>
          <xm:sqref>AH5:AH27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62A34-BBB9-41AC-A281-C0B126784C4E}">
  <sheetPr codeName="Sheet6">
    <tabColor rgb="FF76BD22"/>
  </sheetPr>
  <dimension ref="A1:U29"/>
  <sheetViews>
    <sheetView showGridLines="0" topLeftCell="F1" workbookViewId="0">
      <selection activeCell="F5" sqref="A5:XFD5"/>
    </sheetView>
  </sheetViews>
  <sheetFormatPr defaultColWidth="9.140625" defaultRowHeight="15" x14ac:dyDescent="0.25"/>
  <cols>
    <col min="1" max="1" width="7.5703125" hidden="1" customWidth="1"/>
    <col min="2" max="2" width="6.85546875" hidden="1" customWidth="1"/>
    <col min="3" max="3" width="13.42578125" style="88" hidden="1" customWidth="1"/>
    <col min="4" max="4" width="10.140625" hidden="1" customWidth="1"/>
    <col min="5" max="5" width="11.7109375" hidden="1" customWidth="1"/>
    <col min="6" max="6" width="25.140625" customWidth="1"/>
    <col min="7" max="7" width="24.7109375" customWidth="1"/>
    <col min="8" max="8" width="32.85546875" customWidth="1"/>
    <col min="9" max="10" width="12.140625" style="14" customWidth="1"/>
    <col min="11" max="14" width="16.140625" style="21" customWidth="1"/>
    <col min="16" max="16" width="12.140625" style="14" customWidth="1"/>
    <col min="17" max="17" width="12.85546875" customWidth="1"/>
    <col min="18" max="18" width="46.140625" customWidth="1"/>
    <col min="19" max="19" width="11.42578125" style="3" customWidth="1"/>
    <col min="20" max="20" width="16.28515625" style="101" hidden="1" customWidth="1"/>
    <col min="21" max="21" width="109.85546875" customWidth="1"/>
  </cols>
  <sheetData>
    <row r="1" spans="1:21" ht="31.5" x14ac:dyDescent="0.5">
      <c r="B1" s="15"/>
      <c r="C1" s="97"/>
      <c r="F1" s="16" t="s">
        <v>134</v>
      </c>
    </row>
    <row r="2" spans="1:21" ht="22.5" customHeight="1" x14ac:dyDescent="0.25">
      <c r="B2" s="31"/>
      <c r="C2" s="98"/>
      <c r="F2" s="31" t="s">
        <v>135</v>
      </c>
    </row>
    <row r="3" spans="1:21" s="3" customFormat="1" ht="103.5" customHeight="1" x14ac:dyDescent="0.25">
      <c r="A3" s="93" t="s">
        <v>59</v>
      </c>
      <c r="B3" s="94" t="s">
        <v>60</v>
      </c>
      <c r="C3" s="95" t="s">
        <v>61</v>
      </c>
      <c r="D3" s="94" t="s">
        <v>62</v>
      </c>
      <c r="E3" s="94" t="s">
        <v>63</v>
      </c>
      <c r="F3" s="74" t="s">
        <v>85</v>
      </c>
      <c r="G3" s="26" t="s">
        <v>86</v>
      </c>
      <c r="H3" s="27" t="s">
        <v>87</v>
      </c>
      <c r="I3" s="28" t="s">
        <v>88</v>
      </c>
      <c r="J3" s="28" t="s">
        <v>136</v>
      </c>
      <c r="K3" s="37" t="s">
        <v>99</v>
      </c>
      <c r="L3" s="36" t="s">
        <v>137</v>
      </c>
      <c r="M3" s="35" t="s">
        <v>138</v>
      </c>
      <c r="N3" s="35" t="s">
        <v>139</v>
      </c>
      <c r="O3" s="74" t="s">
        <v>140</v>
      </c>
      <c r="P3" s="28" t="s">
        <v>141</v>
      </c>
      <c r="Q3" s="74" t="s">
        <v>142</v>
      </c>
      <c r="R3" s="74" t="s">
        <v>143</v>
      </c>
      <c r="S3" s="74" t="s">
        <v>144</v>
      </c>
      <c r="T3" s="42" t="s">
        <v>73</v>
      </c>
      <c r="U3" s="23" t="s">
        <v>145</v>
      </c>
    </row>
    <row r="4" spans="1:21" s="66" customFormat="1" ht="45" x14ac:dyDescent="0.25">
      <c r="A4" s="58"/>
      <c r="B4" s="58"/>
      <c r="C4" s="96"/>
      <c r="D4" s="58"/>
      <c r="E4" s="58"/>
      <c r="F4" s="58" t="s">
        <v>117</v>
      </c>
      <c r="G4" s="58" t="s">
        <v>118</v>
      </c>
      <c r="H4" s="58" t="s">
        <v>119</v>
      </c>
      <c r="I4" s="78" t="s">
        <v>53</v>
      </c>
      <c r="J4" s="78" t="s">
        <v>53</v>
      </c>
      <c r="K4" s="58" t="s">
        <v>75</v>
      </c>
      <c r="L4" s="58" t="s">
        <v>75</v>
      </c>
      <c r="M4" s="58" t="s">
        <v>75</v>
      </c>
      <c r="N4" s="58" t="s">
        <v>146</v>
      </c>
      <c r="O4" s="58" t="s">
        <v>147</v>
      </c>
      <c r="P4" s="60" t="s">
        <v>148</v>
      </c>
      <c r="Q4" s="58" t="s">
        <v>149</v>
      </c>
      <c r="R4" s="58" t="s">
        <v>150</v>
      </c>
      <c r="S4" s="58" t="s">
        <v>147</v>
      </c>
      <c r="T4" s="65" t="s">
        <v>132</v>
      </c>
      <c r="U4" s="65" t="s">
        <v>133</v>
      </c>
    </row>
    <row r="5" spans="1:21" ht="22.5" customHeight="1" x14ac:dyDescent="0.25">
      <c r="A5" s="157"/>
      <c r="B5" s="161"/>
      <c r="C5" s="162">
        <f t="shared" ref="C5:C27" ca="1" si="0">TODAY()</f>
        <v>45118</v>
      </c>
      <c r="D5" s="157">
        <f t="shared" ref="D5:D27" si="1">AB_Name</f>
        <v>0</v>
      </c>
      <c r="E5" s="157" t="str">
        <f t="shared" ref="E5:E27" si="2">AB_Reference</f>
        <v xml:space="preserve"> </v>
      </c>
      <c r="F5" s="163"/>
      <c r="G5" s="157"/>
      <c r="H5" s="157"/>
      <c r="I5" s="156"/>
      <c r="J5" s="156"/>
      <c r="K5" s="158">
        <v>0</v>
      </c>
      <c r="L5" s="158">
        <v>0</v>
      </c>
      <c r="M5" s="158">
        <v>0</v>
      </c>
      <c r="N5" s="166">
        <f t="shared" ref="N5:N27" si="3">K5-L5-M5</f>
        <v>0</v>
      </c>
      <c r="O5" s="157"/>
      <c r="P5" s="156"/>
      <c r="Q5" s="157"/>
      <c r="R5" s="157"/>
      <c r="S5" s="164"/>
      <c r="T5" s="165">
        <f t="shared" ref="T5:T27" si="4">Notification_Date</f>
        <v>0</v>
      </c>
      <c r="U5" s="157"/>
    </row>
    <row r="6" spans="1:21" ht="22.5" customHeight="1" x14ac:dyDescent="0.25">
      <c r="A6" s="157"/>
      <c r="B6" s="161"/>
      <c r="C6" s="162">
        <f t="shared" ca="1" si="0"/>
        <v>45118</v>
      </c>
      <c r="D6" s="157">
        <f t="shared" si="1"/>
        <v>0</v>
      </c>
      <c r="E6" s="157" t="str">
        <f t="shared" si="2"/>
        <v xml:space="preserve"> </v>
      </c>
      <c r="F6" s="163"/>
      <c r="G6" s="157"/>
      <c r="H6" s="157"/>
      <c r="I6" s="156"/>
      <c r="J6" s="156"/>
      <c r="K6" s="158">
        <v>0</v>
      </c>
      <c r="L6" s="158">
        <v>0</v>
      </c>
      <c r="M6" s="158">
        <v>0</v>
      </c>
      <c r="N6" s="166">
        <f t="shared" si="3"/>
        <v>0</v>
      </c>
      <c r="O6" s="157"/>
      <c r="P6" s="156"/>
      <c r="Q6" s="157"/>
      <c r="R6" s="157"/>
      <c r="S6" s="164"/>
      <c r="T6" s="165">
        <f t="shared" si="4"/>
        <v>0</v>
      </c>
      <c r="U6" s="157"/>
    </row>
    <row r="7" spans="1:21" ht="22.5" customHeight="1" x14ac:dyDescent="0.25">
      <c r="A7" s="157"/>
      <c r="B7" s="161"/>
      <c r="C7" s="162">
        <f t="shared" ca="1" si="0"/>
        <v>45118</v>
      </c>
      <c r="D7" s="157">
        <f t="shared" si="1"/>
        <v>0</v>
      </c>
      <c r="E7" s="157" t="str">
        <f t="shared" si="2"/>
        <v xml:space="preserve"> </v>
      </c>
      <c r="F7" s="163"/>
      <c r="G7" s="157"/>
      <c r="H7" s="157"/>
      <c r="I7" s="156"/>
      <c r="J7" s="156"/>
      <c r="K7" s="158">
        <v>0</v>
      </c>
      <c r="L7" s="158">
        <v>0</v>
      </c>
      <c r="M7" s="158">
        <v>0</v>
      </c>
      <c r="N7" s="166">
        <f t="shared" si="3"/>
        <v>0</v>
      </c>
      <c r="O7" s="157"/>
      <c r="P7" s="156"/>
      <c r="Q7" s="157"/>
      <c r="R7" s="157"/>
      <c r="S7" s="164"/>
      <c r="T7" s="165">
        <f t="shared" si="4"/>
        <v>0</v>
      </c>
      <c r="U7" s="157"/>
    </row>
    <row r="8" spans="1:21" ht="22.5" customHeight="1" x14ac:dyDescent="0.25">
      <c r="A8" s="157"/>
      <c r="B8" s="161"/>
      <c r="C8" s="162">
        <f t="shared" ca="1" si="0"/>
        <v>45118</v>
      </c>
      <c r="D8" s="157">
        <f t="shared" si="1"/>
        <v>0</v>
      </c>
      <c r="E8" s="157" t="str">
        <f t="shared" si="2"/>
        <v xml:space="preserve"> </v>
      </c>
      <c r="F8" s="163"/>
      <c r="G8" s="157"/>
      <c r="H8" s="157"/>
      <c r="I8" s="156"/>
      <c r="J8" s="156"/>
      <c r="K8" s="158">
        <v>0</v>
      </c>
      <c r="L8" s="158">
        <v>0</v>
      </c>
      <c r="M8" s="158">
        <v>0</v>
      </c>
      <c r="N8" s="166">
        <f t="shared" si="3"/>
        <v>0</v>
      </c>
      <c r="O8" s="157"/>
      <c r="P8" s="156"/>
      <c r="Q8" s="157"/>
      <c r="R8" s="157"/>
      <c r="S8" s="164"/>
      <c r="T8" s="165">
        <f t="shared" si="4"/>
        <v>0</v>
      </c>
      <c r="U8" s="157"/>
    </row>
    <row r="9" spans="1:21" ht="22.5" customHeight="1" x14ac:dyDescent="0.25">
      <c r="A9" s="157"/>
      <c r="B9" s="161"/>
      <c r="C9" s="162">
        <f t="shared" ca="1" si="0"/>
        <v>45118</v>
      </c>
      <c r="D9" s="157">
        <f t="shared" si="1"/>
        <v>0</v>
      </c>
      <c r="E9" s="157" t="str">
        <f t="shared" si="2"/>
        <v xml:space="preserve"> </v>
      </c>
      <c r="F9" s="163"/>
      <c r="G9" s="157"/>
      <c r="H9" s="157"/>
      <c r="I9" s="156"/>
      <c r="J9" s="156"/>
      <c r="K9" s="158">
        <v>0</v>
      </c>
      <c r="L9" s="158">
        <v>0</v>
      </c>
      <c r="M9" s="158">
        <v>0</v>
      </c>
      <c r="N9" s="166">
        <f t="shared" si="3"/>
        <v>0</v>
      </c>
      <c r="O9" s="157"/>
      <c r="P9" s="156"/>
      <c r="Q9" s="157"/>
      <c r="R9" s="157"/>
      <c r="S9" s="164"/>
      <c r="T9" s="165">
        <f t="shared" si="4"/>
        <v>0</v>
      </c>
      <c r="U9" s="157"/>
    </row>
    <row r="10" spans="1:21" ht="22.5" customHeight="1" x14ac:dyDescent="0.25">
      <c r="A10" s="157"/>
      <c r="B10" s="161"/>
      <c r="C10" s="162">
        <f t="shared" ca="1" si="0"/>
        <v>45118</v>
      </c>
      <c r="D10" s="157">
        <f t="shared" si="1"/>
        <v>0</v>
      </c>
      <c r="E10" s="157" t="str">
        <f t="shared" si="2"/>
        <v xml:space="preserve"> </v>
      </c>
      <c r="F10" s="163"/>
      <c r="G10" s="157"/>
      <c r="H10" s="157"/>
      <c r="I10" s="156"/>
      <c r="J10" s="156"/>
      <c r="K10" s="158">
        <v>0</v>
      </c>
      <c r="L10" s="158">
        <v>0</v>
      </c>
      <c r="M10" s="158">
        <v>0</v>
      </c>
      <c r="N10" s="166">
        <f t="shared" si="3"/>
        <v>0</v>
      </c>
      <c r="O10" s="157"/>
      <c r="P10" s="156"/>
      <c r="Q10" s="157"/>
      <c r="R10" s="157"/>
      <c r="S10" s="164"/>
      <c r="T10" s="165">
        <f t="shared" si="4"/>
        <v>0</v>
      </c>
      <c r="U10" s="157"/>
    </row>
    <row r="11" spans="1:21" ht="22.5" customHeight="1" x14ac:dyDescent="0.25">
      <c r="A11" s="157"/>
      <c r="B11" s="161"/>
      <c r="C11" s="162">
        <f t="shared" ca="1" si="0"/>
        <v>45118</v>
      </c>
      <c r="D11" s="157">
        <f t="shared" si="1"/>
        <v>0</v>
      </c>
      <c r="E11" s="157" t="str">
        <f t="shared" si="2"/>
        <v xml:space="preserve"> </v>
      </c>
      <c r="F11" s="163"/>
      <c r="G11" s="157"/>
      <c r="H11" s="157"/>
      <c r="I11" s="156"/>
      <c r="J11" s="156"/>
      <c r="K11" s="158">
        <v>0</v>
      </c>
      <c r="L11" s="158">
        <v>0</v>
      </c>
      <c r="M11" s="158">
        <v>0</v>
      </c>
      <c r="N11" s="166">
        <f t="shared" si="3"/>
        <v>0</v>
      </c>
      <c r="O11" s="157"/>
      <c r="P11" s="156"/>
      <c r="Q11" s="157"/>
      <c r="R11" s="157"/>
      <c r="S11" s="164"/>
      <c r="T11" s="165">
        <f t="shared" si="4"/>
        <v>0</v>
      </c>
      <c r="U11" s="157"/>
    </row>
    <row r="12" spans="1:21" ht="22.5" customHeight="1" x14ac:dyDescent="0.25">
      <c r="A12" s="157"/>
      <c r="B12" s="161"/>
      <c r="C12" s="162">
        <f t="shared" ca="1" si="0"/>
        <v>45118</v>
      </c>
      <c r="D12" s="157">
        <f t="shared" si="1"/>
        <v>0</v>
      </c>
      <c r="E12" s="157" t="str">
        <f t="shared" si="2"/>
        <v xml:space="preserve"> </v>
      </c>
      <c r="F12" s="163"/>
      <c r="G12" s="157"/>
      <c r="H12" s="157"/>
      <c r="I12" s="156"/>
      <c r="J12" s="156"/>
      <c r="K12" s="158">
        <v>0</v>
      </c>
      <c r="L12" s="158">
        <v>0</v>
      </c>
      <c r="M12" s="158">
        <v>0</v>
      </c>
      <c r="N12" s="166">
        <f t="shared" si="3"/>
        <v>0</v>
      </c>
      <c r="O12" s="157"/>
      <c r="P12" s="156"/>
      <c r="Q12" s="157"/>
      <c r="R12" s="157"/>
      <c r="S12" s="164"/>
      <c r="T12" s="165">
        <f t="shared" si="4"/>
        <v>0</v>
      </c>
      <c r="U12" s="157"/>
    </row>
    <row r="13" spans="1:21" ht="22.5" customHeight="1" x14ac:dyDescent="0.25">
      <c r="A13" s="157"/>
      <c r="B13" s="161"/>
      <c r="C13" s="162">
        <f t="shared" ca="1" si="0"/>
        <v>45118</v>
      </c>
      <c r="D13" s="157">
        <f t="shared" si="1"/>
        <v>0</v>
      </c>
      <c r="E13" s="157" t="str">
        <f t="shared" si="2"/>
        <v xml:space="preserve"> </v>
      </c>
      <c r="F13" s="163"/>
      <c r="G13" s="157"/>
      <c r="H13" s="157"/>
      <c r="I13" s="156"/>
      <c r="J13" s="156"/>
      <c r="K13" s="158">
        <v>0</v>
      </c>
      <c r="L13" s="158">
        <v>0</v>
      </c>
      <c r="M13" s="158">
        <v>0</v>
      </c>
      <c r="N13" s="166">
        <f t="shared" si="3"/>
        <v>0</v>
      </c>
      <c r="O13" s="157"/>
      <c r="P13" s="156"/>
      <c r="Q13" s="157"/>
      <c r="R13" s="157"/>
      <c r="S13" s="164"/>
      <c r="T13" s="165">
        <f t="shared" si="4"/>
        <v>0</v>
      </c>
      <c r="U13" s="157"/>
    </row>
    <row r="14" spans="1:21" ht="22.5" customHeight="1" x14ac:dyDescent="0.25">
      <c r="A14" s="157"/>
      <c r="B14" s="161"/>
      <c r="C14" s="162">
        <f t="shared" ca="1" si="0"/>
        <v>45118</v>
      </c>
      <c r="D14" s="157">
        <f t="shared" si="1"/>
        <v>0</v>
      </c>
      <c r="E14" s="157" t="str">
        <f t="shared" si="2"/>
        <v xml:space="preserve"> </v>
      </c>
      <c r="F14" s="163"/>
      <c r="G14" s="157"/>
      <c r="H14" s="157"/>
      <c r="I14" s="156"/>
      <c r="J14" s="156"/>
      <c r="K14" s="158">
        <v>0</v>
      </c>
      <c r="L14" s="158">
        <v>0</v>
      </c>
      <c r="M14" s="158">
        <v>0</v>
      </c>
      <c r="N14" s="166">
        <f t="shared" si="3"/>
        <v>0</v>
      </c>
      <c r="O14" s="157"/>
      <c r="P14" s="156"/>
      <c r="Q14" s="157"/>
      <c r="R14" s="157"/>
      <c r="S14" s="164"/>
      <c r="T14" s="165">
        <f t="shared" si="4"/>
        <v>0</v>
      </c>
      <c r="U14" s="157"/>
    </row>
    <row r="15" spans="1:21" ht="22.5" customHeight="1" x14ac:dyDescent="0.25">
      <c r="A15" s="157"/>
      <c r="B15" s="161"/>
      <c r="C15" s="162">
        <f t="shared" ca="1" si="0"/>
        <v>45118</v>
      </c>
      <c r="D15" s="157">
        <f t="shared" si="1"/>
        <v>0</v>
      </c>
      <c r="E15" s="157" t="str">
        <f t="shared" si="2"/>
        <v xml:space="preserve"> </v>
      </c>
      <c r="F15" s="163"/>
      <c r="G15" s="157"/>
      <c r="H15" s="157"/>
      <c r="I15" s="156"/>
      <c r="J15" s="156"/>
      <c r="K15" s="158">
        <v>0</v>
      </c>
      <c r="L15" s="158">
        <v>0</v>
      </c>
      <c r="M15" s="158">
        <v>0</v>
      </c>
      <c r="N15" s="166">
        <f t="shared" si="3"/>
        <v>0</v>
      </c>
      <c r="O15" s="157"/>
      <c r="P15" s="156"/>
      <c r="Q15" s="157"/>
      <c r="R15" s="157"/>
      <c r="S15" s="164"/>
      <c r="T15" s="165">
        <f t="shared" si="4"/>
        <v>0</v>
      </c>
      <c r="U15" s="157"/>
    </row>
    <row r="16" spans="1:21" ht="22.5" customHeight="1" x14ac:dyDescent="0.25">
      <c r="A16" s="157"/>
      <c r="B16" s="161"/>
      <c r="C16" s="162">
        <f t="shared" ca="1" si="0"/>
        <v>45118</v>
      </c>
      <c r="D16" s="157">
        <f t="shared" si="1"/>
        <v>0</v>
      </c>
      <c r="E16" s="157" t="str">
        <f t="shared" si="2"/>
        <v xml:space="preserve"> </v>
      </c>
      <c r="F16" s="163"/>
      <c r="G16" s="157"/>
      <c r="H16" s="157"/>
      <c r="I16" s="156"/>
      <c r="J16" s="156"/>
      <c r="K16" s="158">
        <v>0</v>
      </c>
      <c r="L16" s="158">
        <v>0</v>
      </c>
      <c r="M16" s="158">
        <v>0</v>
      </c>
      <c r="N16" s="166">
        <f t="shared" si="3"/>
        <v>0</v>
      </c>
      <c r="O16" s="157"/>
      <c r="P16" s="156"/>
      <c r="Q16" s="157"/>
      <c r="R16" s="157"/>
      <c r="S16" s="164"/>
      <c r="T16" s="165">
        <f t="shared" si="4"/>
        <v>0</v>
      </c>
      <c r="U16" s="157"/>
    </row>
    <row r="17" spans="1:21" ht="22.5" customHeight="1" x14ac:dyDescent="0.25">
      <c r="A17" s="157"/>
      <c r="B17" s="161"/>
      <c r="C17" s="162">
        <f t="shared" ca="1" si="0"/>
        <v>45118</v>
      </c>
      <c r="D17" s="157">
        <f t="shared" si="1"/>
        <v>0</v>
      </c>
      <c r="E17" s="157" t="str">
        <f t="shared" si="2"/>
        <v xml:space="preserve"> </v>
      </c>
      <c r="F17" s="163"/>
      <c r="G17" s="157"/>
      <c r="H17" s="157"/>
      <c r="I17" s="156"/>
      <c r="J17" s="156"/>
      <c r="K17" s="158">
        <v>0</v>
      </c>
      <c r="L17" s="158">
        <v>0</v>
      </c>
      <c r="M17" s="158">
        <v>0</v>
      </c>
      <c r="N17" s="166">
        <f t="shared" si="3"/>
        <v>0</v>
      </c>
      <c r="O17" s="157"/>
      <c r="P17" s="156"/>
      <c r="Q17" s="157"/>
      <c r="R17" s="157"/>
      <c r="S17" s="164"/>
      <c r="T17" s="165">
        <f t="shared" si="4"/>
        <v>0</v>
      </c>
      <c r="U17" s="157"/>
    </row>
    <row r="18" spans="1:21" ht="22.5" customHeight="1" x14ac:dyDescent="0.25">
      <c r="A18" s="157"/>
      <c r="B18" s="161"/>
      <c r="C18" s="162">
        <f t="shared" ca="1" si="0"/>
        <v>45118</v>
      </c>
      <c r="D18" s="157">
        <f t="shared" si="1"/>
        <v>0</v>
      </c>
      <c r="E18" s="157" t="str">
        <f t="shared" si="2"/>
        <v xml:space="preserve"> </v>
      </c>
      <c r="F18" s="163"/>
      <c r="G18" s="157"/>
      <c r="H18" s="157"/>
      <c r="I18" s="156"/>
      <c r="J18" s="156"/>
      <c r="K18" s="158">
        <v>0</v>
      </c>
      <c r="L18" s="158">
        <v>0</v>
      </c>
      <c r="M18" s="158">
        <v>0</v>
      </c>
      <c r="N18" s="166">
        <f t="shared" si="3"/>
        <v>0</v>
      </c>
      <c r="O18" s="157"/>
      <c r="P18" s="156"/>
      <c r="Q18" s="157"/>
      <c r="R18" s="157"/>
      <c r="S18" s="164"/>
      <c r="T18" s="165">
        <f t="shared" si="4"/>
        <v>0</v>
      </c>
      <c r="U18" s="157"/>
    </row>
    <row r="19" spans="1:21" ht="22.5" customHeight="1" x14ac:dyDescent="0.25">
      <c r="A19" s="157"/>
      <c r="B19" s="161"/>
      <c r="C19" s="162">
        <f t="shared" ca="1" si="0"/>
        <v>45118</v>
      </c>
      <c r="D19" s="157">
        <f t="shared" si="1"/>
        <v>0</v>
      </c>
      <c r="E19" s="157" t="str">
        <f t="shared" si="2"/>
        <v xml:space="preserve"> </v>
      </c>
      <c r="F19" s="163"/>
      <c r="G19" s="157"/>
      <c r="H19" s="157"/>
      <c r="I19" s="156"/>
      <c r="J19" s="156"/>
      <c r="K19" s="158">
        <v>0</v>
      </c>
      <c r="L19" s="158">
        <v>0</v>
      </c>
      <c r="M19" s="158">
        <v>0</v>
      </c>
      <c r="N19" s="166">
        <f t="shared" si="3"/>
        <v>0</v>
      </c>
      <c r="O19" s="157"/>
      <c r="P19" s="156"/>
      <c r="Q19" s="157"/>
      <c r="R19" s="157"/>
      <c r="S19" s="164"/>
      <c r="T19" s="165">
        <f t="shared" si="4"/>
        <v>0</v>
      </c>
      <c r="U19" s="157"/>
    </row>
    <row r="20" spans="1:21" ht="22.5" customHeight="1" x14ac:dyDescent="0.25">
      <c r="A20" s="157"/>
      <c r="B20" s="161"/>
      <c r="C20" s="162">
        <f t="shared" ca="1" si="0"/>
        <v>45118</v>
      </c>
      <c r="D20" s="157">
        <f t="shared" si="1"/>
        <v>0</v>
      </c>
      <c r="E20" s="157" t="str">
        <f t="shared" si="2"/>
        <v xml:space="preserve"> </v>
      </c>
      <c r="F20" s="163"/>
      <c r="G20" s="157"/>
      <c r="H20" s="157"/>
      <c r="I20" s="156"/>
      <c r="J20" s="156"/>
      <c r="K20" s="158">
        <v>0</v>
      </c>
      <c r="L20" s="158">
        <v>0</v>
      </c>
      <c r="M20" s="158">
        <v>0</v>
      </c>
      <c r="N20" s="166">
        <f t="shared" si="3"/>
        <v>0</v>
      </c>
      <c r="O20" s="157"/>
      <c r="P20" s="156"/>
      <c r="Q20" s="157"/>
      <c r="R20" s="157"/>
      <c r="S20" s="164"/>
      <c r="T20" s="165">
        <f t="shared" si="4"/>
        <v>0</v>
      </c>
      <c r="U20" s="157"/>
    </row>
    <row r="21" spans="1:21" ht="22.5" customHeight="1" x14ac:dyDescent="0.25">
      <c r="A21" s="157"/>
      <c r="B21" s="161"/>
      <c r="C21" s="162">
        <f t="shared" ca="1" si="0"/>
        <v>45118</v>
      </c>
      <c r="D21" s="157">
        <f t="shared" si="1"/>
        <v>0</v>
      </c>
      <c r="E21" s="157" t="str">
        <f t="shared" si="2"/>
        <v xml:space="preserve"> </v>
      </c>
      <c r="F21" s="163"/>
      <c r="G21" s="157"/>
      <c r="H21" s="157"/>
      <c r="I21" s="156"/>
      <c r="J21" s="156"/>
      <c r="K21" s="158">
        <v>0</v>
      </c>
      <c r="L21" s="158">
        <v>0</v>
      </c>
      <c r="M21" s="158">
        <v>0</v>
      </c>
      <c r="N21" s="166">
        <f t="shared" si="3"/>
        <v>0</v>
      </c>
      <c r="O21" s="157"/>
      <c r="P21" s="156"/>
      <c r="Q21" s="157"/>
      <c r="R21" s="157"/>
      <c r="S21" s="164"/>
      <c r="T21" s="165">
        <f t="shared" si="4"/>
        <v>0</v>
      </c>
      <c r="U21" s="157"/>
    </row>
    <row r="22" spans="1:21" ht="22.5" customHeight="1" x14ac:dyDescent="0.25">
      <c r="A22" s="157"/>
      <c r="B22" s="161"/>
      <c r="C22" s="162">
        <f t="shared" ca="1" si="0"/>
        <v>45118</v>
      </c>
      <c r="D22" s="157">
        <f t="shared" si="1"/>
        <v>0</v>
      </c>
      <c r="E22" s="157" t="str">
        <f t="shared" si="2"/>
        <v xml:space="preserve"> </v>
      </c>
      <c r="F22" s="163"/>
      <c r="G22" s="157"/>
      <c r="H22" s="157"/>
      <c r="I22" s="156"/>
      <c r="J22" s="156"/>
      <c r="K22" s="158">
        <v>0</v>
      </c>
      <c r="L22" s="158">
        <v>0</v>
      </c>
      <c r="M22" s="158">
        <v>0</v>
      </c>
      <c r="N22" s="166">
        <f t="shared" si="3"/>
        <v>0</v>
      </c>
      <c r="O22" s="157"/>
      <c r="P22" s="156"/>
      <c r="Q22" s="157"/>
      <c r="R22" s="157"/>
      <c r="S22" s="164"/>
      <c r="T22" s="165">
        <f t="shared" si="4"/>
        <v>0</v>
      </c>
      <c r="U22" s="157"/>
    </row>
    <row r="23" spans="1:21" ht="22.5" customHeight="1" x14ac:dyDescent="0.25">
      <c r="A23" s="157"/>
      <c r="B23" s="161"/>
      <c r="C23" s="162">
        <f t="shared" ca="1" si="0"/>
        <v>45118</v>
      </c>
      <c r="D23" s="157">
        <f t="shared" si="1"/>
        <v>0</v>
      </c>
      <c r="E23" s="157" t="str">
        <f t="shared" si="2"/>
        <v xml:space="preserve"> </v>
      </c>
      <c r="F23" s="163"/>
      <c r="G23" s="157"/>
      <c r="H23" s="157"/>
      <c r="I23" s="156"/>
      <c r="J23" s="156"/>
      <c r="K23" s="158">
        <v>0</v>
      </c>
      <c r="L23" s="158">
        <v>0</v>
      </c>
      <c r="M23" s="158">
        <v>0</v>
      </c>
      <c r="N23" s="166">
        <f t="shared" si="3"/>
        <v>0</v>
      </c>
      <c r="O23" s="157"/>
      <c r="P23" s="156"/>
      <c r="Q23" s="157"/>
      <c r="R23" s="157"/>
      <c r="S23" s="164"/>
      <c r="T23" s="165">
        <f t="shared" si="4"/>
        <v>0</v>
      </c>
      <c r="U23" s="157"/>
    </row>
    <row r="24" spans="1:21" ht="22.5" customHeight="1" x14ac:dyDescent="0.25">
      <c r="A24" s="157"/>
      <c r="B24" s="161"/>
      <c r="C24" s="162">
        <f t="shared" ca="1" si="0"/>
        <v>45118</v>
      </c>
      <c r="D24" s="157">
        <f t="shared" si="1"/>
        <v>0</v>
      </c>
      <c r="E24" s="157" t="str">
        <f t="shared" si="2"/>
        <v xml:space="preserve"> </v>
      </c>
      <c r="F24" s="163"/>
      <c r="G24" s="157"/>
      <c r="H24" s="157"/>
      <c r="I24" s="156"/>
      <c r="J24" s="156"/>
      <c r="K24" s="158">
        <v>0</v>
      </c>
      <c r="L24" s="158">
        <v>0</v>
      </c>
      <c r="M24" s="158">
        <v>0</v>
      </c>
      <c r="N24" s="166">
        <f t="shared" si="3"/>
        <v>0</v>
      </c>
      <c r="O24" s="157"/>
      <c r="P24" s="156"/>
      <c r="Q24" s="157"/>
      <c r="R24" s="157"/>
      <c r="S24" s="164"/>
      <c r="T24" s="165">
        <f t="shared" si="4"/>
        <v>0</v>
      </c>
      <c r="U24" s="157"/>
    </row>
    <row r="25" spans="1:21" ht="22.5" customHeight="1" x14ac:dyDescent="0.25">
      <c r="A25" s="157"/>
      <c r="B25" s="161"/>
      <c r="C25" s="162">
        <f t="shared" ca="1" si="0"/>
        <v>45118</v>
      </c>
      <c r="D25" s="157">
        <f t="shared" si="1"/>
        <v>0</v>
      </c>
      <c r="E25" s="157" t="str">
        <f t="shared" si="2"/>
        <v xml:space="preserve"> </v>
      </c>
      <c r="F25" s="163"/>
      <c r="G25" s="157"/>
      <c r="H25" s="157"/>
      <c r="I25" s="156"/>
      <c r="J25" s="156"/>
      <c r="K25" s="158">
        <v>0</v>
      </c>
      <c r="L25" s="158">
        <v>0</v>
      </c>
      <c r="M25" s="158">
        <v>0</v>
      </c>
      <c r="N25" s="166">
        <f t="shared" si="3"/>
        <v>0</v>
      </c>
      <c r="O25" s="157"/>
      <c r="P25" s="156"/>
      <c r="Q25" s="157"/>
      <c r="R25" s="157"/>
      <c r="S25" s="164"/>
      <c r="T25" s="165">
        <f t="shared" si="4"/>
        <v>0</v>
      </c>
      <c r="U25" s="157"/>
    </row>
    <row r="26" spans="1:21" ht="22.5" customHeight="1" x14ac:dyDescent="0.25">
      <c r="A26" s="157"/>
      <c r="B26" s="161"/>
      <c r="C26" s="162">
        <f t="shared" ca="1" si="0"/>
        <v>45118</v>
      </c>
      <c r="D26" s="157">
        <f t="shared" si="1"/>
        <v>0</v>
      </c>
      <c r="E26" s="157" t="str">
        <f t="shared" si="2"/>
        <v xml:space="preserve"> </v>
      </c>
      <c r="F26" s="163"/>
      <c r="G26" s="157"/>
      <c r="H26" s="157"/>
      <c r="I26" s="156"/>
      <c r="J26" s="156"/>
      <c r="K26" s="158">
        <v>0</v>
      </c>
      <c r="L26" s="158">
        <v>0</v>
      </c>
      <c r="M26" s="158">
        <v>0</v>
      </c>
      <c r="N26" s="166">
        <f t="shared" si="3"/>
        <v>0</v>
      </c>
      <c r="O26" s="157"/>
      <c r="P26" s="156"/>
      <c r="Q26" s="157"/>
      <c r="R26" s="157"/>
      <c r="S26" s="164"/>
      <c r="T26" s="165">
        <f t="shared" si="4"/>
        <v>0</v>
      </c>
      <c r="U26" s="157"/>
    </row>
    <row r="27" spans="1:21" ht="22.5" customHeight="1" x14ac:dyDescent="0.25">
      <c r="A27" s="157"/>
      <c r="B27" s="161"/>
      <c r="C27" s="162">
        <f t="shared" ca="1" si="0"/>
        <v>45118</v>
      </c>
      <c r="D27" s="157">
        <f t="shared" si="1"/>
        <v>0</v>
      </c>
      <c r="E27" s="157" t="str">
        <f t="shared" si="2"/>
        <v xml:space="preserve"> </v>
      </c>
      <c r="F27" s="163"/>
      <c r="G27" s="157"/>
      <c r="H27" s="157"/>
      <c r="I27" s="156"/>
      <c r="J27" s="156"/>
      <c r="K27" s="158">
        <v>0</v>
      </c>
      <c r="L27" s="160">
        <v>0</v>
      </c>
      <c r="M27" s="158">
        <v>0</v>
      </c>
      <c r="N27" s="166">
        <f t="shared" si="3"/>
        <v>0</v>
      </c>
      <c r="O27" s="157"/>
      <c r="P27" s="156"/>
      <c r="Q27" s="157"/>
      <c r="R27" s="157"/>
      <c r="S27" s="164"/>
      <c r="T27" s="165">
        <f t="shared" si="4"/>
        <v>0</v>
      </c>
      <c r="U27" s="157"/>
    </row>
    <row r="28" spans="1:21" ht="22.5" customHeight="1" x14ac:dyDescent="0.25">
      <c r="K28" s="38" t="s">
        <v>79</v>
      </c>
      <c r="L28" s="40">
        <f>SUM(L5:L27)</f>
        <v>0</v>
      </c>
    </row>
    <row r="29" spans="1:21" ht="31.5" x14ac:dyDescent="0.25">
      <c r="U29" s="173" t="s">
        <v>9</v>
      </c>
    </row>
  </sheetData>
  <sheetProtection sheet="1" objects="1" scenarios="1"/>
  <dataValidations count="1">
    <dataValidation type="date" allowBlank="1" showInputMessage="1" showErrorMessage="1" sqref="I1:J1048576 P1:P1048576" xr:uid="{8E0151E7-FE3A-4427-87A9-72AAF0A06FDF}">
      <formula1>1</formula1>
      <formula2>402133</formula2>
    </dataValidation>
  </dataValidations>
  <hyperlinks>
    <hyperlink ref="U29" location="CTP!A1" display="Next" xr:uid="{CAFC7D81-0CC1-48A8-8262-6D36C9521AD2}"/>
  </hyperlinks>
  <pageMargins left="0.7" right="0.7" top="0.75" bottom="0.75" header="0.3" footer="0.3"/>
  <pageSetup paperSize="9" orientation="portrait" r:id="rId1"/>
  <headerFooter>
    <oddHeader>&amp;C&amp;"Calibri"&amp;10&amp;K0000FFOFFICIAL - CONFIDENTIAL&amp;1#_x000D_&amp;"Calibri"&amp;11&amp;K000000</oddHeader>
    <oddFooter>&amp;C&amp;"Calibri"&amp;11&amp;K000000_x000D_&amp;1#&amp;"Calibri"&amp;10&amp;K0000FFOFFICIAL - CONFIDENTIAL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EC71D02-53A4-478C-8DCD-63B85300921A}">
          <x14:formula1>
            <xm:f>'Lookup tables'!$D$3:$D$4</xm:f>
          </x14:formula1>
          <xm:sqref>O5:O27 S5:S27 Q5:Q27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1CECA-B293-4471-B33C-79122758E805}">
  <sheetPr codeName="Sheet7">
    <tabColor rgb="FF76BD22"/>
  </sheetPr>
  <dimension ref="A1:AA23"/>
  <sheetViews>
    <sheetView showGridLines="0" topLeftCell="D1" workbookViewId="0">
      <selection activeCell="Y27" sqref="Y27"/>
    </sheetView>
  </sheetViews>
  <sheetFormatPr defaultRowHeight="15" x14ac:dyDescent="0.25"/>
  <cols>
    <col min="1" max="1" width="7.140625" hidden="1" customWidth="1"/>
    <col min="2" max="2" width="6.85546875" hidden="1" customWidth="1"/>
    <col min="3" max="3" width="13.42578125" style="88" hidden="1" customWidth="1"/>
    <col min="4" max="4" width="67.85546875" bestFit="1" customWidth="1"/>
    <col min="5" max="5" width="13.5703125" hidden="1" customWidth="1"/>
    <col min="6" max="6" width="16.42578125" hidden="1" customWidth="1"/>
    <col min="7" max="7" width="19.140625" hidden="1" customWidth="1"/>
    <col min="8" max="8" width="15.28515625" style="80" customWidth="1"/>
    <col min="9" max="9" width="18.28515625" style="21" customWidth="1"/>
    <col min="11" max="11" width="37.85546875" customWidth="1"/>
    <col min="12" max="12" width="24.7109375" customWidth="1"/>
    <col min="13" max="13" width="32.85546875" customWidth="1"/>
    <col min="14" max="14" width="12.140625" style="80" customWidth="1"/>
    <col min="15" max="15" width="16.140625" style="21" customWidth="1"/>
    <col min="16" max="16" width="28.5703125" customWidth="1"/>
    <col min="17" max="17" width="27.5703125" customWidth="1"/>
    <col min="18" max="18" width="26" customWidth="1"/>
    <col min="19" max="19" width="17" customWidth="1"/>
    <col min="20" max="20" width="16.7109375" customWidth="1"/>
    <col min="21" max="21" width="12.85546875" customWidth="1"/>
    <col min="22" max="22" width="12.140625" style="80" customWidth="1"/>
    <col min="23" max="23" width="16.140625" style="21" customWidth="1"/>
    <col min="24" max="24" width="49.7109375" customWidth="1"/>
    <col min="25" max="26" width="15.42578125" style="14" customWidth="1"/>
    <col min="27" max="27" width="109.85546875" style="15" customWidth="1"/>
  </cols>
  <sheetData>
    <row r="1" spans="1:27" ht="31.5" x14ac:dyDescent="0.5">
      <c r="D1" s="16" t="s">
        <v>151</v>
      </c>
    </row>
    <row r="2" spans="1:27" ht="22.5" customHeight="1" x14ac:dyDescent="0.25">
      <c r="D2" s="31" t="s">
        <v>152</v>
      </c>
    </row>
    <row r="3" spans="1:27" ht="22.5" customHeight="1" x14ac:dyDescent="0.25">
      <c r="D3" s="216" t="s">
        <v>153</v>
      </c>
      <c r="E3" s="217"/>
      <c r="F3" s="217"/>
      <c r="G3" s="217"/>
      <c r="H3" s="217"/>
      <c r="I3" s="218"/>
      <c r="K3" s="216" t="s">
        <v>154</v>
      </c>
      <c r="L3" s="217"/>
      <c r="M3" s="217"/>
      <c r="N3" s="217"/>
      <c r="Q3" s="215" t="s">
        <v>155</v>
      </c>
      <c r="R3" s="215"/>
      <c r="S3" s="215"/>
      <c r="T3" s="215"/>
      <c r="U3" s="215"/>
    </row>
    <row r="4" spans="1:27" ht="90" customHeight="1" x14ac:dyDescent="0.25">
      <c r="A4" s="102" t="s">
        <v>59</v>
      </c>
      <c r="B4" s="82" t="s">
        <v>60</v>
      </c>
      <c r="C4" s="83" t="s">
        <v>61</v>
      </c>
      <c r="D4" s="26" t="s">
        <v>156</v>
      </c>
      <c r="E4" s="82" t="s">
        <v>157</v>
      </c>
      <c r="F4" s="82" t="s">
        <v>62</v>
      </c>
      <c r="G4" s="82" t="s">
        <v>63</v>
      </c>
      <c r="H4" s="45" t="s">
        <v>158</v>
      </c>
      <c r="I4" s="43" t="s">
        <v>66</v>
      </c>
      <c r="J4" s="43" t="s">
        <v>159</v>
      </c>
      <c r="K4" s="26" t="s">
        <v>85</v>
      </c>
      <c r="L4" s="26" t="s">
        <v>86</v>
      </c>
      <c r="M4" s="37" t="s">
        <v>87</v>
      </c>
      <c r="N4" s="45" t="s">
        <v>88</v>
      </c>
      <c r="O4" s="43" t="s">
        <v>99</v>
      </c>
      <c r="P4" s="43" t="s">
        <v>160</v>
      </c>
      <c r="Q4" s="26" t="s">
        <v>90</v>
      </c>
      <c r="R4" s="37" t="s">
        <v>161</v>
      </c>
      <c r="S4" s="44" t="s">
        <v>92</v>
      </c>
      <c r="T4" s="26" t="s">
        <v>93</v>
      </c>
      <c r="U4" s="26" t="s">
        <v>94</v>
      </c>
      <c r="V4" s="45" t="s">
        <v>162</v>
      </c>
      <c r="W4" s="43" t="s">
        <v>163</v>
      </c>
      <c r="X4" s="26" t="s">
        <v>164</v>
      </c>
      <c r="Y4" s="24" t="s">
        <v>165</v>
      </c>
      <c r="Z4" s="24" t="s">
        <v>166</v>
      </c>
      <c r="AA4" s="23" t="s">
        <v>145</v>
      </c>
    </row>
    <row r="5" spans="1:27" s="3" customFormat="1" ht="37.5" customHeight="1" x14ac:dyDescent="0.25">
      <c r="A5" s="67"/>
      <c r="B5" s="67"/>
      <c r="C5" s="103"/>
      <c r="D5" s="58" t="s">
        <v>167</v>
      </c>
      <c r="E5" s="69"/>
      <c r="F5" s="69"/>
      <c r="G5" s="69"/>
      <c r="H5" s="78" t="s">
        <v>53</v>
      </c>
      <c r="I5" s="68" t="s">
        <v>75</v>
      </c>
      <c r="J5" s="68" t="s">
        <v>147</v>
      </c>
      <c r="K5" s="58" t="s">
        <v>117</v>
      </c>
      <c r="L5" s="58" t="s">
        <v>118</v>
      </c>
      <c r="M5" s="58" t="s">
        <v>119</v>
      </c>
      <c r="N5" s="52" t="s">
        <v>53</v>
      </c>
      <c r="O5" s="68" t="s">
        <v>75</v>
      </c>
      <c r="P5" s="61" t="s">
        <v>168</v>
      </c>
      <c r="Q5" s="61" t="s">
        <v>169</v>
      </c>
      <c r="R5" s="61"/>
      <c r="S5" s="61" t="s">
        <v>170</v>
      </c>
      <c r="T5" s="61" t="s">
        <v>124</v>
      </c>
      <c r="U5" s="61" t="s">
        <v>171</v>
      </c>
      <c r="V5" s="52" t="s">
        <v>53</v>
      </c>
      <c r="W5" s="68" t="s">
        <v>75</v>
      </c>
      <c r="X5" s="61" t="s">
        <v>167</v>
      </c>
      <c r="Y5" s="52" t="s">
        <v>53</v>
      </c>
      <c r="Z5" s="52" t="s">
        <v>53</v>
      </c>
      <c r="AA5" s="63" t="s">
        <v>172</v>
      </c>
    </row>
    <row r="6" spans="1:27" ht="22.5" customHeight="1" x14ac:dyDescent="0.25">
      <c r="A6" s="8"/>
      <c r="B6" s="8"/>
      <c r="C6" s="99">
        <f ca="1">TODAY()</f>
        <v>45118</v>
      </c>
      <c r="D6" s="157"/>
      <c r="E6" s="161" t="str">
        <f>_xlfn.IFNA(VLOOKUP(D6,Table6[[Landfill Name]:[Registration Number]],2,FALSE)," ")</f>
        <v xml:space="preserve"> </v>
      </c>
      <c r="F6" s="167">
        <f t="shared" ref="F6:F20" si="0">AB_Name</f>
        <v>0</v>
      </c>
      <c r="G6" s="168" t="str">
        <f t="shared" ref="G6:G20" si="1">AB_Reference</f>
        <v xml:space="preserve"> </v>
      </c>
      <c r="H6" s="169"/>
      <c r="I6" s="158">
        <v>0</v>
      </c>
      <c r="J6" s="157"/>
      <c r="K6" s="157"/>
      <c r="L6" s="157"/>
      <c r="M6" s="157"/>
      <c r="N6" s="170"/>
      <c r="O6" s="158">
        <v>0</v>
      </c>
      <c r="P6" s="157"/>
      <c r="Q6" s="157"/>
      <c r="R6" s="157"/>
      <c r="S6" s="157"/>
      <c r="T6" s="157"/>
      <c r="U6" s="157"/>
      <c r="V6" s="170"/>
      <c r="W6" s="158">
        <v>0</v>
      </c>
      <c r="X6" s="157"/>
      <c r="Y6" s="170"/>
      <c r="Z6" s="170"/>
      <c r="AA6" s="155"/>
    </row>
    <row r="7" spans="1:27" ht="22.5" customHeight="1" x14ac:dyDescent="0.25">
      <c r="A7" s="8"/>
      <c r="B7" s="8"/>
      <c r="C7" s="99">
        <f t="shared" ref="C7:C20" ca="1" si="2">TODAY()</f>
        <v>45118</v>
      </c>
      <c r="D7" s="157"/>
      <c r="E7" s="161" t="str">
        <f>_xlfn.IFNA(VLOOKUP(D7,Table6[[Landfill Name]:[Registration Number]],2,FALSE)," ")</f>
        <v xml:space="preserve"> </v>
      </c>
      <c r="F7" s="167">
        <f t="shared" si="0"/>
        <v>0</v>
      </c>
      <c r="G7" s="168" t="str">
        <f t="shared" si="1"/>
        <v xml:space="preserve"> </v>
      </c>
      <c r="H7" s="169"/>
      <c r="I7" s="158">
        <v>0</v>
      </c>
      <c r="J7" s="157"/>
      <c r="K7" s="157"/>
      <c r="L7" s="157"/>
      <c r="M7" s="157"/>
      <c r="N7" s="170"/>
      <c r="O7" s="158">
        <v>0</v>
      </c>
      <c r="P7" s="157"/>
      <c r="Q7" s="157"/>
      <c r="R7" s="157"/>
      <c r="S7" s="157"/>
      <c r="T7" s="157"/>
      <c r="U7" s="157"/>
      <c r="V7" s="170"/>
      <c r="W7" s="158">
        <v>0</v>
      </c>
      <c r="X7" s="157"/>
      <c r="Y7" s="170"/>
      <c r="Z7" s="170"/>
      <c r="AA7" s="155"/>
    </row>
    <row r="8" spans="1:27" ht="22.5" customHeight="1" x14ac:dyDescent="0.25">
      <c r="A8" s="8"/>
      <c r="B8" s="8"/>
      <c r="C8" s="99">
        <f t="shared" ca="1" si="2"/>
        <v>45118</v>
      </c>
      <c r="D8" s="157"/>
      <c r="E8" s="161" t="str">
        <f>_xlfn.IFNA(VLOOKUP(D8,Table6[[Landfill Name]:[Registration Number]],2,FALSE)," ")</f>
        <v xml:space="preserve"> </v>
      </c>
      <c r="F8" s="167">
        <f t="shared" si="0"/>
        <v>0</v>
      </c>
      <c r="G8" s="168" t="str">
        <f t="shared" si="1"/>
        <v xml:space="preserve"> </v>
      </c>
      <c r="H8" s="169"/>
      <c r="I8" s="158">
        <v>0</v>
      </c>
      <c r="J8" s="157"/>
      <c r="K8" s="157"/>
      <c r="L8" s="157"/>
      <c r="M8" s="157"/>
      <c r="N8" s="170"/>
      <c r="O8" s="158">
        <v>0</v>
      </c>
      <c r="P8" s="157"/>
      <c r="Q8" s="157"/>
      <c r="R8" s="157"/>
      <c r="S8" s="157"/>
      <c r="T8" s="157"/>
      <c r="U8" s="157"/>
      <c r="V8" s="170"/>
      <c r="W8" s="158">
        <v>0</v>
      </c>
      <c r="X8" s="157"/>
      <c r="Y8" s="170"/>
      <c r="Z8" s="170"/>
      <c r="AA8" s="155"/>
    </row>
    <row r="9" spans="1:27" ht="22.5" customHeight="1" x14ac:dyDescent="0.25">
      <c r="A9" s="8"/>
      <c r="B9" s="8"/>
      <c r="C9" s="99">
        <f t="shared" ca="1" si="2"/>
        <v>45118</v>
      </c>
      <c r="D9" s="157"/>
      <c r="E9" s="161" t="str">
        <f>_xlfn.IFNA(VLOOKUP(D9,Table6[[Landfill Name]:[Registration Number]],2,FALSE)," ")</f>
        <v xml:space="preserve"> </v>
      </c>
      <c r="F9" s="167">
        <f t="shared" si="0"/>
        <v>0</v>
      </c>
      <c r="G9" s="168" t="str">
        <f t="shared" si="1"/>
        <v xml:space="preserve"> </v>
      </c>
      <c r="H9" s="169"/>
      <c r="I9" s="158">
        <v>0</v>
      </c>
      <c r="J9" s="157"/>
      <c r="K9" s="157"/>
      <c r="L9" s="157"/>
      <c r="M9" s="157"/>
      <c r="N9" s="170"/>
      <c r="O9" s="158">
        <v>0</v>
      </c>
      <c r="P9" s="157"/>
      <c r="Q9" s="157"/>
      <c r="R9" s="157"/>
      <c r="S9" s="157"/>
      <c r="T9" s="157"/>
      <c r="U9" s="157"/>
      <c r="V9" s="170"/>
      <c r="W9" s="158">
        <v>0</v>
      </c>
      <c r="X9" s="157"/>
      <c r="Y9" s="170"/>
      <c r="Z9" s="170"/>
      <c r="AA9" s="155"/>
    </row>
    <row r="10" spans="1:27" ht="22.5" customHeight="1" x14ac:dyDescent="0.25">
      <c r="A10" s="8"/>
      <c r="B10" s="8"/>
      <c r="C10" s="99">
        <f t="shared" ca="1" si="2"/>
        <v>45118</v>
      </c>
      <c r="D10" s="157"/>
      <c r="E10" s="161" t="str">
        <f>_xlfn.IFNA(VLOOKUP(D10,Table6[[Landfill Name]:[Registration Number]],2,FALSE)," ")</f>
        <v xml:space="preserve"> </v>
      </c>
      <c r="F10" s="167">
        <f t="shared" si="0"/>
        <v>0</v>
      </c>
      <c r="G10" s="168" t="str">
        <f t="shared" si="1"/>
        <v xml:space="preserve"> </v>
      </c>
      <c r="H10" s="169"/>
      <c r="I10" s="158">
        <v>0</v>
      </c>
      <c r="J10" s="157"/>
      <c r="K10" s="157"/>
      <c r="L10" s="157"/>
      <c r="M10" s="157"/>
      <c r="N10" s="170"/>
      <c r="O10" s="158">
        <v>0</v>
      </c>
      <c r="P10" s="157"/>
      <c r="Q10" s="157"/>
      <c r="R10" s="157"/>
      <c r="S10" s="157"/>
      <c r="T10" s="157"/>
      <c r="U10" s="157"/>
      <c r="V10" s="170"/>
      <c r="W10" s="158">
        <v>0</v>
      </c>
      <c r="X10" s="157"/>
      <c r="Y10" s="170"/>
      <c r="Z10" s="170"/>
      <c r="AA10" s="155"/>
    </row>
    <row r="11" spans="1:27" ht="22.5" customHeight="1" x14ac:dyDescent="0.25">
      <c r="A11" s="8"/>
      <c r="B11" s="8"/>
      <c r="C11" s="99">
        <f t="shared" ca="1" si="2"/>
        <v>45118</v>
      </c>
      <c r="D11" s="157"/>
      <c r="E11" s="161" t="str">
        <f>_xlfn.IFNA(VLOOKUP(D11,Table6[[Landfill Name]:[Registration Number]],2,FALSE)," ")</f>
        <v xml:space="preserve"> </v>
      </c>
      <c r="F11" s="167">
        <f t="shared" si="0"/>
        <v>0</v>
      </c>
      <c r="G11" s="168" t="str">
        <f t="shared" si="1"/>
        <v xml:space="preserve"> </v>
      </c>
      <c r="H11" s="169"/>
      <c r="I11" s="158">
        <v>0</v>
      </c>
      <c r="J11" s="157"/>
      <c r="K11" s="157"/>
      <c r="L11" s="157"/>
      <c r="M11" s="157"/>
      <c r="N11" s="170"/>
      <c r="O11" s="158">
        <v>0</v>
      </c>
      <c r="P11" s="157"/>
      <c r="Q11" s="157"/>
      <c r="R11" s="157"/>
      <c r="S11" s="157"/>
      <c r="T11" s="157"/>
      <c r="U11" s="157"/>
      <c r="V11" s="170"/>
      <c r="W11" s="158">
        <v>0</v>
      </c>
      <c r="X11" s="157"/>
      <c r="Y11" s="170"/>
      <c r="Z11" s="170"/>
      <c r="AA11" s="155"/>
    </row>
    <row r="12" spans="1:27" ht="22.5" customHeight="1" x14ac:dyDescent="0.25">
      <c r="A12" s="8"/>
      <c r="B12" s="8"/>
      <c r="C12" s="99">
        <f t="shared" ca="1" si="2"/>
        <v>45118</v>
      </c>
      <c r="D12" s="157"/>
      <c r="E12" s="161" t="str">
        <f>_xlfn.IFNA(VLOOKUP(D12,Table6[[Landfill Name]:[Registration Number]],2,FALSE)," ")</f>
        <v xml:space="preserve"> </v>
      </c>
      <c r="F12" s="167">
        <f t="shared" si="0"/>
        <v>0</v>
      </c>
      <c r="G12" s="168" t="str">
        <f t="shared" si="1"/>
        <v xml:space="preserve"> </v>
      </c>
      <c r="H12" s="169"/>
      <c r="I12" s="158">
        <v>0</v>
      </c>
      <c r="J12" s="157"/>
      <c r="K12" s="157"/>
      <c r="L12" s="157"/>
      <c r="M12" s="157"/>
      <c r="N12" s="170"/>
      <c r="O12" s="158">
        <v>0</v>
      </c>
      <c r="P12" s="157"/>
      <c r="Q12" s="157"/>
      <c r="R12" s="157"/>
      <c r="S12" s="157"/>
      <c r="T12" s="157"/>
      <c r="U12" s="157"/>
      <c r="V12" s="170"/>
      <c r="W12" s="158">
        <v>0</v>
      </c>
      <c r="X12" s="157"/>
      <c r="Y12" s="170"/>
      <c r="Z12" s="170"/>
      <c r="AA12" s="155"/>
    </row>
    <row r="13" spans="1:27" ht="22.5" customHeight="1" x14ac:dyDescent="0.25">
      <c r="A13" s="8"/>
      <c r="B13" s="8"/>
      <c r="C13" s="99">
        <f t="shared" ca="1" si="2"/>
        <v>45118</v>
      </c>
      <c r="D13" s="157"/>
      <c r="E13" s="161" t="str">
        <f>_xlfn.IFNA(VLOOKUP(D13,Table6[[Landfill Name]:[Registration Number]],2,FALSE)," ")</f>
        <v xml:space="preserve"> </v>
      </c>
      <c r="F13" s="167">
        <f t="shared" si="0"/>
        <v>0</v>
      </c>
      <c r="G13" s="168" t="str">
        <f t="shared" si="1"/>
        <v xml:space="preserve"> </v>
      </c>
      <c r="H13" s="169"/>
      <c r="I13" s="158">
        <v>0</v>
      </c>
      <c r="J13" s="157"/>
      <c r="K13" s="157"/>
      <c r="L13" s="157"/>
      <c r="M13" s="157"/>
      <c r="N13" s="170"/>
      <c r="O13" s="158">
        <v>0</v>
      </c>
      <c r="P13" s="157"/>
      <c r="Q13" s="157"/>
      <c r="R13" s="157"/>
      <c r="S13" s="157"/>
      <c r="T13" s="157"/>
      <c r="U13" s="157"/>
      <c r="V13" s="170"/>
      <c r="W13" s="158">
        <v>0</v>
      </c>
      <c r="X13" s="157"/>
      <c r="Y13" s="170"/>
      <c r="Z13" s="170"/>
      <c r="AA13" s="155"/>
    </row>
    <row r="14" spans="1:27" ht="22.5" customHeight="1" x14ac:dyDescent="0.25">
      <c r="A14" s="8"/>
      <c r="B14" s="8"/>
      <c r="C14" s="99">
        <f t="shared" ca="1" si="2"/>
        <v>45118</v>
      </c>
      <c r="D14" s="157"/>
      <c r="E14" s="161" t="str">
        <f>_xlfn.IFNA(VLOOKUP(D14,Table6[[Landfill Name]:[Registration Number]],2,FALSE)," ")</f>
        <v xml:space="preserve"> </v>
      </c>
      <c r="F14" s="167">
        <f t="shared" si="0"/>
        <v>0</v>
      </c>
      <c r="G14" s="168" t="str">
        <f t="shared" si="1"/>
        <v xml:space="preserve"> </v>
      </c>
      <c r="H14" s="169"/>
      <c r="I14" s="158">
        <v>0</v>
      </c>
      <c r="J14" s="157"/>
      <c r="K14" s="157"/>
      <c r="L14" s="157"/>
      <c r="M14" s="157"/>
      <c r="N14" s="170"/>
      <c r="O14" s="158">
        <v>0</v>
      </c>
      <c r="P14" s="157"/>
      <c r="Q14" s="157"/>
      <c r="R14" s="157"/>
      <c r="S14" s="157"/>
      <c r="T14" s="157"/>
      <c r="U14" s="157"/>
      <c r="V14" s="170"/>
      <c r="W14" s="158">
        <v>0</v>
      </c>
      <c r="X14" s="157"/>
      <c r="Y14" s="170"/>
      <c r="Z14" s="170"/>
      <c r="AA14" s="155"/>
    </row>
    <row r="15" spans="1:27" ht="22.5" customHeight="1" x14ac:dyDescent="0.25">
      <c r="A15" s="8"/>
      <c r="B15" s="8"/>
      <c r="C15" s="99">
        <f t="shared" ca="1" si="2"/>
        <v>45118</v>
      </c>
      <c r="D15" s="157"/>
      <c r="E15" s="161" t="str">
        <f>_xlfn.IFNA(VLOOKUP(D15,Table6[[Landfill Name]:[Registration Number]],2,FALSE)," ")</f>
        <v xml:space="preserve"> </v>
      </c>
      <c r="F15" s="167">
        <f t="shared" si="0"/>
        <v>0</v>
      </c>
      <c r="G15" s="168" t="str">
        <f t="shared" si="1"/>
        <v xml:space="preserve"> </v>
      </c>
      <c r="H15" s="169"/>
      <c r="I15" s="158">
        <v>0</v>
      </c>
      <c r="J15" s="157"/>
      <c r="K15" s="157"/>
      <c r="L15" s="157"/>
      <c r="M15" s="157"/>
      <c r="N15" s="170"/>
      <c r="O15" s="158">
        <v>0</v>
      </c>
      <c r="P15" s="157"/>
      <c r="Q15" s="157"/>
      <c r="R15" s="157"/>
      <c r="S15" s="157"/>
      <c r="T15" s="157"/>
      <c r="U15" s="157"/>
      <c r="V15" s="170"/>
      <c r="W15" s="158">
        <v>0</v>
      </c>
      <c r="X15" s="157"/>
      <c r="Y15" s="170"/>
      <c r="Z15" s="170"/>
      <c r="AA15" s="155"/>
    </row>
    <row r="16" spans="1:27" ht="22.5" customHeight="1" x14ac:dyDescent="0.25">
      <c r="A16" s="8"/>
      <c r="B16" s="8"/>
      <c r="C16" s="99">
        <f t="shared" ca="1" si="2"/>
        <v>45118</v>
      </c>
      <c r="D16" s="157"/>
      <c r="E16" s="161" t="str">
        <f>_xlfn.IFNA(VLOOKUP(D16,Table6[[Landfill Name]:[Registration Number]],2,FALSE)," ")</f>
        <v xml:space="preserve"> </v>
      </c>
      <c r="F16" s="167">
        <f t="shared" si="0"/>
        <v>0</v>
      </c>
      <c r="G16" s="168" t="str">
        <f t="shared" si="1"/>
        <v xml:space="preserve"> </v>
      </c>
      <c r="H16" s="169"/>
      <c r="I16" s="158">
        <v>0</v>
      </c>
      <c r="J16" s="157"/>
      <c r="K16" s="157"/>
      <c r="L16" s="157"/>
      <c r="M16" s="157"/>
      <c r="N16" s="170"/>
      <c r="O16" s="158">
        <v>0</v>
      </c>
      <c r="P16" s="157"/>
      <c r="Q16" s="157"/>
      <c r="R16" s="157"/>
      <c r="S16" s="157"/>
      <c r="T16" s="157"/>
      <c r="U16" s="157"/>
      <c r="V16" s="170"/>
      <c r="W16" s="158">
        <v>0</v>
      </c>
      <c r="X16" s="157"/>
      <c r="Y16" s="170"/>
      <c r="Z16" s="170"/>
      <c r="AA16" s="155"/>
    </row>
    <row r="17" spans="1:27" ht="22.5" customHeight="1" x14ac:dyDescent="0.25">
      <c r="A17" s="8"/>
      <c r="B17" s="8"/>
      <c r="C17" s="99">
        <f t="shared" ca="1" si="2"/>
        <v>45118</v>
      </c>
      <c r="D17" s="157"/>
      <c r="E17" s="161" t="str">
        <f>_xlfn.IFNA(VLOOKUP(D17,Table6[[Landfill Name]:[Registration Number]],2,FALSE)," ")</f>
        <v xml:space="preserve"> </v>
      </c>
      <c r="F17" s="167">
        <f t="shared" si="0"/>
        <v>0</v>
      </c>
      <c r="G17" s="168" t="str">
        <f t="shared" si="1"/>
        <v xml:space="preserve"> </v>
      </c>
      <c r="H17" s="169"/>
      <c r="I17" s="158">
        <v>0</v>
      </c>
      <c r="J17" s="157"/>
      <c r="K17" s="157"/>
      <c r="L17" s="157"/>
      <c r="M17" s="157"/>
      <c r="N17" s="170"/>
      <c r="O17" s="158">
        <v>0</v>
      </c>
      <c r="P17" s="157"/>
      <c r="Q17" s="157"/>
      <c r="R17" s="157"/>
      <c r="S17" s="157"/>
      <c r="T17" s="157"/>
      <c r="U17" s="157"/>
      <c r="V17" s="170"/>
      <c r="W17" s="158">
        <v>0</v>
      </c>
      <c r="X17" s="157"/>
      <c r="Y17" s="170"/>
      <c r="Z17" s="170"/>
      <c r="AA17" s="155"/>
    </row>
    <row r="18" spans="1:27" ht="22.5" customHeight="1" x14ac:dyDescent="0.25">
      <c r="A18" s="8"/>
      <c r="B18" s="8"/>
      <c r="C18" s="99">
        <f t="shared" ca="1" si="2"/>
        <v>45118</v>
      </c>
      <c r="D18" s="157"/>
      <c r="E18" s="161" t="str">
        <f>_xlfn.IFNA(VLOOKUP(D18,Table6[[Landfill Name]:[Registration Number]],2,FALSE)," ")</f>
        <v xml:space="preserve"> </v>
      </c>
      <c r="F18" s="167">
        <f t="shared" si="0"/>
        <v>0</v>
      </c>
      <c r="G18" s="168" t="str">
        <f t="shared" si="1"/>
        <v xml:space="preserve"> </v>
      </c>
      <c r="H18" s="169"/>
      <c r="I18" s="158">
        <v>0</v>
      </c>
      <c r="J18" s="157"/>
      <c r="K18" s="157"/>
      <c r="L18" s="157"/>
      <c r="M18" s="157"/>
      <c r="N18" s="170"/>
      <c r="O18" s="158">
        <v>0</v>
      </c>
      <c r="P18" s="157"/>
      <c r="Q18" s="157"/>
      <c r="R18" s="157"/>
      <c r="S18" s="157"/>
      <c r="T18" s="157"/>
      <c r="U18" s="157"/>
      <c r="V18" s="170"/>
      <c r="W18" s="158">
        <v>0</v>
      </c>
      <c r="X18" s="157"/>
      <c r="Y18" s="170"/>
      <c r="Z18" s="170"/>
      <c r="AA18" s="155"/>
    </row>
    <row r="19" spans="1:27" ht="22.5" customHeight="1" x14ac:dyDescent="0.25">
      <c r="A19" s="8"/>
      <c r="B19" s="8"/>
      <c r="C19" s="99">
        <f t="shared" ca="1" si="2"/>
        <v>45118</v>
      </c>
      <c r="D19" s="157"/>
      <c r="E19" s="161" t="str">
        <f>_xlfn.IFNA(VLOOKUP(D19,Table6[[Landfill Name]:[Registration Number]],2,FALSE)," ")</f>
        <v xml:space="preserve"> </v>
      </c>
      <c r="F19" s="167">
        <f t="shared" si="0"/>
        <v>0</v>
      </c>
      <c r="G19" s="168" t="str">
        <f t="shared" si="1"/>
        <v xml:space="preserve"> </v>
      </c>
      <c r="H19" s="169"/>
      <c r="I19" s="158">
        <v>0</v>
      </c>
      <c r="J19" s="157"/>
      <c r="K19" s="157"/>
      <c r="L19" s="157"/>
      <c r="M19" s="157"/>
      <c r="N19" s="170"/>
      <c r="O19" s="158">
        <v>0</v>
      </c>
      <c r="P19" s="157"/>
      <c r="Q19" s="157"/>
      <c r="R19" s="157"/>
      <c r="S19" s="157"/>
      <c r="T19" s="157"/>
      <c r="U19" s="157"/>
      <c r="V19" s="170"/>
      <c r="W19" s="158">
        <v>0</v>
      </c>
      <c r="X19" s="157"/>
      <c r="Y19" s="170"/>
      <c r="Z19" s="170"/>
      <c r="AA19" s="155"/>
    </row>
    <row r="20" spans="1:27" ht="22.5" customHeight="1" thickBot="1" x14ac:dyDescent="0.3">
      <c r="A20" s="8"/>
      <c r="B20" s="8"/>
      <c r="C20" s="99">
        <f t="shared" ca="1" si="2"/>
        <v>45118</v>
      </c>
      <c r="D20" s="157"/>
      <c r="E20" s="161" t="str">
        <f>_xlfn.IFNA(VLOOKUP(D20,Table6[[Landfill Name]:[Registration Number]],2,FALSE)," ")</f>
        <v xml:space="preserve"> </v>
      </c>
      <c r="F20" s="167">
        <f t="shared" si="0"/>
        <v>0</v>
      </c>
      <c r="G20" s="168" t="str">
        <f t="shared" si="1"/>
        <v xml:space="preserve"> </v>
      </c>
      <c r="H20" s="169"/>
      <c r="I20" s="158">
        <v>0</v>
      </c>
      <c r="J20" s="157"/>
      <c r="K20" s="157"/>
      <c r="L20" s="157"/>
      <c r="M20" s="157"/>
      <c r="N20" s="170"/>
      <c r="O20" s="158">
        <v>0</v>
      </c>
      <c r="P20" s="157"/>
      <c r="Q20" s="157"/>
      <c r="R20" s="157"/>
      <c r="S20" s="157"/>
      <c r="T20" s="157"/>
      <c r="U20" s="157"/>
      <c r="V20" s="170"/>
      <c r="W20" s="158">
        <v>0</v>
      </c>
      <c r="X20" s="157"/>
      <c r="Y20" s="170"/>
      <c r="Z20" s="170"/>
      <c r="AA20" s="155"/>
    </row>
    <row r="21" spans="1:27" ht="15.75" thickBot="1" x14ac:dyDescent="0.3">
      <c r="U21" s="4"/>
      <c r="V21" s="39" t="s">
        <v>79</v>
      </c>
      <c r="W21" s="40">
        <f>SUM(W6:W20)</f>
        <v>0</v>
      </c>
    </row>
    <row r="23" spans="1:27" ht="31.5" x14ac:dyDescent="0.25">
      <c r="AA23" s="173" t="s">
        <v>9</v>
      </c>
    </row>
  </sheetData>
  <sheetProtection sheet="1" objects="1" scenarios="1"/>
  <mergeCells count="3">
    <mergeCell ref="Q3:U3"/>
    <mergeCell ref="D3:I3"/>
    <mergeCell ref="K3:N3"/>
  </mergeCells>
  <dataValidations count="1">
    <dataValidation type="date" allowBlank="1" showInputMessage="1" showErrorMessage="1" sqref="Y5:Z5 V1:V1048576 N1:N1048576 H1:H1048576" xr:uid="{B2917755-BCE9-433B-BB4C-9069E5FE2319}">
      <formula1>1</formula1>
      <formula2>402133</formula2>
    </dataValidation>
  </dataValidations>
  <hyperlinks>
    <hyperlink ref="AA23" location="'Other fund transfer'!A1" display="Next" xr:uid="{B694B656-F3CB-4914-8FC1-1C8EC71AEF9D}"/>
  </hyperlinks>
  <pageMargins left="0.7" right="0.7" top="0.75" bottom="0.75" header="0.3" footer="0.3"/>
  <pageSetup paperSize="9" orientation="portrait" r:id="rId1"/>
  <headerFooter>
    <oddHeader>&amp;C&amp;"Calibri"&amp;10&amp;K0000FFOFFICIAL - CONFIDENTIAL&amp;1#_x000D_&amp;"Calibri"&amp;11&amp;K000000</oddHeader>
    <oddFooter>&amp;C&amp;"Calibri"&amp;11&amp;K000000_x000D_&amp;1#&amp;"Calibri"&amp;10&amp;K0000FFOFFICIAL - CONFIDENTIAL</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B81B9247-7FED-4EBC-AF54-1364EBA14A91}">
          <x14:formula1>
            <xm:f>'Lookup tables'!$A$52:$A$83</xm:f>
          </x14:formula1>
          <xm:sqref>T6:T20</xm:sqref>
        </x14:dataValidation>
        <x14:dataValidation type="list" allowBlank="1" showInputMessage="1" showErrorMessage="1" xr:uid="{1ACA312F-55CE-43AE-B8F9-FDBCE8AA6117}">
          <x14:formula1>
            <xm:f>'Lookup tables'!$D$3:$D$4</xm:f>
          </x14:formula1>
          <xm:sqref>J6:J20</xm:sqref>
        </x14:dataValidation>
        <x14:dataValidation type="list" allowBlank="1" showInputMessage="1" showErrorMessage="1" xr:uid="{17A76D66-48E8-4FC6-A1B0-E552CC80CC3D}">
          <x14:formula1>
            <xm:f>'Lookup tables'!$A$19:$A$49</xm:f>
          </x14:formula1>
          <xm:sqref>D6:D20</xm:sqref>
        </x14:dataValidation>
        <x14:dataValidation type="list" allowBlank="1" showInputMessage="1" showErrorMessage="1" xr:uid="{B065D3D4-CB35-4BE9-9F0E-BCCC49A2AC10}">
          <x14:formula1>
            <xm:f>'Lookup tables'!$D$7:$D$10</xm:f>
          </x14:formula1>
          <xm:sqref>X6:X20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B9FF7-8A1D-4230-9687-B25121F2DE6F}">
  <sheetPr codeName="Sheet8">
    <tabColor rgb="FF76BD22"/>
  </sheetPr>
  <dimension ref="A1:R23"/>
  <sheetViews>
    <sheetView showGridLines="0" topLeftCell="F1" workbookViewId="0">
      <selection activeCell="F6" sqref="F6"/>
    </sheetView>
  </sheetViews>
  <sheetFormatPr defaultRowHeight="15" x14ac:dyDescent="0.25"/>
  <cols>
    <col min="1" max="1" width="6.7109375" hidden="1" customWidth="1"/>
    <col min="2" max="2" width="7.28515625" hidden="1" customWidth="1"/>
    <col min="3" max="3" width="10.7109375" style="14" hidden="1" customWidth="1"/>
    <col min="4" max="4" width="10.140625" hidden="1" customWidth="1"/>
    <col min="5" max="5" width="17.85546875" hidden="1" customWidth="1"/>
    <col min="6" max="6" width="35.7109375" customWidth="1"/>
    <col min="7" max="7" width="12.42578125" hidden="1" customWidth="1"/>
    <col min="8" max="8" width="35.7109375" customWidth="1"/>
    <col min="9" max="9" width="8.85546875" hidden="1" customWidth="1"/>
    <col min="10" max="10" width="10.85546875" style="14" bestFit="1" customWidth="1"/>
    <col min="11" max="11" width="27.7109375" style="14" bestFit="1" customWidth="1"/>
    <col min="12" max="12" width="10.85546875" style="14" bestFit="1" customWidth="1"/>
    <col min="13" max="13" width="16.42578125" style="21" bestFit="1" customWidth="1"/>
    <col min="14" max="14" width="17.5703125" style="21" customWidth="1"/>
    <col min="15" max="15" width="54" customWidth="1"/>
    <col min="16" max="16" width="12.28515625" customWidth="1"/>
    <col min="17" max="17" width="10.7109375" hidden="1" customWidth="1"/>
    <col min="18" max="18" width="68.7109375" customWidth="1"/>
  </cols>
  <sheetData>
    <row r="1" spans="1:18" ht="31.5" x14ac:dyDescent="0.5">
      <c r="F1" s="16" t="s">
        <v>173</v>
      </c>
    </row>
    <row r="2" spans="1:18" x14ac:dyDescent="0.25">
      <c r="F2" s="31" t="s">
        <v>174</v>
      </c>
    </row>
    <row r="3" spans="1:18" x14ac:dyDescent="0.25">
      <c r="K3" s="219" t="s">
        <v>175</v>
      </c>
      <c r="L3" s="220"/>
      <c r="M3" s="220"/>
      <c r="N3" s="220"/>
    </row>
    <row r="4" spans="1:18" s="115" customFormat="1" ht="91.5" customHeight="1" x14ac:dyDescent="0.25">
      <c r="A4" s="81" t="s">
        <v>59</v>
      </c>
      <c r="B4" s="82" t="s">
        <v>60</v>
      </c>
      <c r="C4" s="92" t="s">
        <v>61</v>
      </c>
      <c r="D4" s="5" t="s">
        <v>176</v>
      </c>
      <c r="E4" s="82" t="s">
        <v>63</v>
      </c>
      <c r="F4" s="26" t="s">
        <v>177</v>
      </c>
      <c r="G4" s="82" t="s">
        <v>178</v>
      </c>
      <c r="H4" s="26" t="s">
        <v>179</v>
      </c>
      <c r="I4" s="82" t="s">
        <v>157</v>
      </c>
      <c r="J4" s="28" t="s">
        <v>180</v>
      </c>
      <c r="K4" s="23" t="s">
        <v>181</v>
      </c>
      <c r="L4" s="24" t="s">
        <v>182</v>
      </c>
      <c r="M4" s="47" t="s">
        <v>183</v>
      </c>
      <c r="N4" s="47" t="s">
        <v>184</v>
      </c>
      <c r="O4" s="47" t="s">
        <v>185</v>
      </c>
      <c r="P4" s="74" t="s">
        <v>186</v>
      </c>
      <c r="Q4" s="82" t="s">
        <v>73</v>
      </c>
      <c r="R4" s="23" t="s">
        <v>74</v>
      </c>
    </row>
    <row r="5" spans="1:18" s="3" customFormat="1" ht="56.25" x14ac:dyDescent="0.25">
      <c r="A5" s="70"/>
      <c r="B5" s="70"/>
      <c r="C5" s="71"/>
      <c r="D5" s="70"/>
      <c r="E5" s="70"/>
      <c r="F5" s="221" t="s">
        <v>187</v>
      </c>
      <c r="G5" s="222"/>
      <c r="H5" s="223"/>
      <c r="I5" s="70"/>
      <c r="J5" s="60" t="s">
        <v>188</v>
      </c>
      <c r="K5" s="56" t="s">
        <v>46</v>
      </c>
      <c r="L5" s="78" t="s">
        <v>53</v>
      </c>
      <c r="M5" s="57" t="s">
        <v>75</v>
      </c>
      <c r="N5" s="57" t="s">
        <v>75</v>
      </c>
      <c r="O5" s="63" t="s">
        <v>189</v>
      </c>
      <c r="P5" s="63" t="s">
        <v>190</v>
      </c>
      <c r="Q5" s="70"/>
      <c r="R5" s="63" t="s">
        <v>191</v>
      </c>
    </row>
    <row r="6" spans="1:18" ht="22.5" customHeight="1" x14ac:dyDescent="0.25">
      <c r="A6" s="171"/>
      <c r="B6" s="171"/>
      <c r="C6" s="159">
        <f ca="1">TODAY()</f>
        <v>45118</v>
      </c>
      <c r="D6" s="171">
        <f t="shared" ref="D6:D21" si="0">AB_Name</f>
        <v>0</v>
      </c>
      <c r="E6" s="172" t="str">
        <f t="shared" ref="E6:E21" si="1">AB_Reference</f>
        <v xml:space="preserve"> </v>
      </c>
      <c r="F6" s="163"/>
      <c r="G6" s="157"/>
      <c r="H6" s="157"/>
      <c r="I6" s="157"/>
      <c r="J6" s="156"/>
      <c r="K6" s="156"/>
      <c r="L6" s="156"/>
      <c r="M6" s="158">
        <v>0</v>
      </c>
      <c r="N6" s="158">
        <v>0</v>
      </c>
      <c r="O6" s="157"/>
      <c r="P6" s="157"/>
      <c r="Q6" s="156"/>
      <c r="R6" s="157"/>
    </row>
    <row r="7" spans="1:18" ht="22.5" customHeight="1" x14ac:dyDescent="0.25">
      <c r="A7" s="171"/>
      <c r="B7" s="171"/>
      <c r="C7" s="159">
        <f t="shared" ref="C7:C21" ca="1" si="2">TODAY()</f>
        <v>45118</v>
      </c>
      <c r="D7" s="171">
        <f t="shared" si="0"/>
        <v>0</v>
      </c>
      <c r="E7" s="172" t="str">
        <f t="shared" si="1"/>
        <v xml:space="preserve"> </v>
      </c>
      <c r="F7" s="163"/>
      <c r="G7" s="157"/>
      <c r="H7" s="157"/>
      <c r="I7" s="157" t="str">
        <f>_xlfn.IFNA(VLOOKUP(H7,Table6[[Landfill Name]:[Registration Number]],2,FALSE)," ")</f>
        <v xml:space="preserve"> </v>
      </c>
      <c r="J7" s="156"/>
      <c r="K7" s="156"/>
      <c r="L7" s="156"/>
      <c r="M7" s="158">
        <v>0</v>
      </c>
      <c r="N7" s="158">
        <v>0</v>
      </c>
      <c r="O7" s="157"/>
      <c r="P7" s="157"/>
      <c r="Q7" s="156">
        <f t="shared" ref="Q7:Q21" si="3">Notification_Date</f>
        <v>0</v>
      </c>
      <c r="R7" s="157"/>
    </row>
    <row r="8" spans="1:18" ht="22.5" customHeight="1" x14ac:dyDescent="0.25">
      <c r="A8" s="171"/>
      <c r="B8" s="171"/>
      <c r="C8" s="159">
        <f t="shared" ca="1" si="2"/>
        <v>45118</v>
      </c>
      <c r="D8" s="171">
        <f t="shared" si="0"/>
        <v>0</v>
      </c>
      <c r="E8" s="172" t="str">
        <f t="shared" si="1"/>
        <v xml:space="preserve"> </v>
      </c>
      <c r="F8" s="163"/>
      <c r="G8" s="157" t="str">
        <f>_xlfn.IFNA(VLOOKUP(F8,Table1[],2,FALSE)," ")</f>
        <v xml:space="preserve"> </v>
      </c>
      <c r="H8" s="157"/>
      <c r="I8" s="157" t="str">
        <f>_xlfn.IFNA(VLOOKUP(H8,Table6[[Landfill Name]:[Registration Number]],2,FALSE)," ")</f>
        <v xml:space="preserve"> </v>
      </c>
      <c r="J8" s="156"/>
      <c r="K8" s="156"/>
      <c r="L8" s="156"/>
      <c r="M8" s="158">
        <v>0</v>
      </c>
      <c r="N8" s="158">
        <v>0</v>
      </c>
      <c r="O8" s="157"/>
      <c r="P8" s="157"/>
      <c r="Q8" s="156">
        <f t="shared" si="3"/>
        <v>0</v>
      </c>
      <c r="R8" s="157"/>
    </row>
    <row r="9" spans="1:18" ht="22.5" customHeight="1" x14ac:dyDescent="0.25">
      <c r="A9" s="171"/>
      <c r="B9" s="171"/>
      <c r="C9" s="159">
        <f t="shared" ca="1" si="2"/>
        <v>45118</v>
      </c>
      <c r="D9" s="171">
        <f t="shared" si="0"/>
        <v>0</v>
      </c>
      <c r="E9" s="172" t="str">
        <f t="shared" si="1"/>
        <v xml:space="preserve"> </v>
      </c>
      <c r="F9" s="163"/>
      <c r="G9" s="157" t="str">
        <f>_xlfn.IFNA(VLOOKUP(F9,Table1[],2,FALSE)," ")</f>
        <v xml:space="preserve"> </v>
      </c>
      <c r="H9" s="157"/>
      <c r="I9" s="157" t="str">
        <f>_xlfn.IFNA(VLOOKUP(H9,Table6[[Landfill Name]:[Registration Number]],2,FALSE)," ")</f>
        <v xml:space="preserve"> </v>
      </c>
      <c r="J9" s="156"/>
      <c r="K9" s="156"/>
      <c r="L9" s="156"/>
      <c r="M9" s="158">
        <v>0</v>
      </c>
      <c r="N9" s="158">
        <v>0</v>
      </c>
      <c r="O9" s="157"/>
      <c r="P9" s="157"/>
      <c r="Q9" s="156">
        <f t="shared" si="3"/>
        <v>0</v>
      </c>
      <c r="R9" s="157"/>
    </row>
    <row r="10" spans="1:18" ht="22.5" customHeight="1" x14ac:dyDescent="0.25">
      <c r="A10" s="171"/>
      <c r="B10" s="171"/>
      <c r="C10" s="159">
        <f t="shared" ca="1" si="2"/>
        <v>45118</v>
      </c>
      <c r="D10" s="171">
        <f t="shared" si="0"/>
        <v>0</v>
      </c>
      <c r="E10" s="172" t="str">
        <f t="shared" si="1"/>
        <v xml:space="preserve"> </v>
      </c>
      <c r="F10" s="163"/>
      <c r="G10" s="157" t="str">
        <f>_xlfn.IFNA(VLOOKUP(F10,Table1[],2,FALSE)," ")</f>
        <v xml:space="preserve"> </v>
      </c>
      <c r="H10" s="157"/>
      <c r="I10" s="157" t="str">
        <f>_xlfn.IFNA(VLOOKUP(H10,Table6[[Landfill Name]:[Registration Number]],2,FALSE)," ")</f>
        <v xml:space="preserve"> </v>
      </c>
      <c r="J10" s="156"/>
      <c r="K10" s="156"/>
      <c r="L10" s="156"/>
      <c r="M10" s="158">
        <v>0</v>
      </c>
      <c r="N10" s="158">
        <v>0</v>
      </c>
      <c r="O10" s="157"/>
      <c r="P10" s="157"/>
      <c r="Q10" s="156">
        <f t="shared" si="3"/>
        <v>0</v>
      </c>
      <c r="R10" s="157"/>
    </row>
    <row r="11" spans="1:18" ht="22.5" customHeight="1" x14ac:dyDescent="0.25">
      <c r="A11" s="171"/>
      <c r="B11" s="171"/>
      <c r="C11" s="159">
        <f t="shared" ca="1" si="2"/>
        <v>45118</v>
      </c>
      <c r="D11" s="171">
        <f t="shared" si="0"/>
        <v>0</v>
      </c>
      <c r="E11" s="172" t="str">
        <f t="shared" si="1"/>
        <v xml:space="preserve"> </v>
      </c>
      <c r="F11" s="163"/>
      <c r="G11" s="157" t="str">
        <f>_xlfn.IFNA(VLOOKUP(F11,Table1[],2,FALSE)," ")</f>
        <v xml:space="preserve"> </v>
      </c>
      <c r="H11" s="157"/>
      <c r="I11" s="157" t="str">
        <f>_xlfn.IFNA(VLOOKUP(H11,Table6[[Landfill Name]:[Registration Number]],2,FALSE)," ")</f>
        <v xml:space="preserve"> </v>
      </c>
      <c r="J11" s="156"/>
      <c r="K11" s="156"/>
      <c r="L11" s="156"/>
      <c r="M11" s="158">
        <v>0</v>
      </c>
      <c r="N11" s="158">
        <v>0</v>
      </c>
      <c r="O11" s="157"/>
      <c r="P11" s="157"/>
      <c r="Q11" s="156">
        <f t="shared" si="3"/>
        <v>0</v>
      </c>
      <c r="R11" s="157"/>
    </row>
    <row r="12" spans="1:18" ht="22.5" customHeight="1" x14ac:dyDescent="0.25">
      <c r="A12" s="171"/>
      <c r="B12" s="171"/>
      <c r="C12" s="159">
        <f t="shared" ca="1" si="2"/>
        <v>45118</v>
      </c>
      <c r="D12" s="171">
        <f t="shared" si="0"/>
        <v>0</v>
      </c>
      <c r="E12" s="172" t="str">
        <f t="shared" si="1"/>
        <v xml:space="preserve"> </v>
      </c>
      <c r="F12" s="163"/>
      <c r="G12" s="157" t="str">
        <f>_xlfn.IFNA(VLOOKUP(F12,Table1[],2,FALSE)," ")</f>
        <v xml:space="preserve"> </v>
      </c>
      <c r="H12" s="157"/>
      <c r="I12" s="157" t="str">
        <f>_xlfn.IFNA(VLOOKUP(H12,Table6[[Landfill Name]:[Registration Number]],2,FALSE)," ")</f>
        <v xml:space="preserve"> </v>
      </c>
      <c r="J12" s="156"/>
      <c r="K12" s="156"/>
      <c r="L12" s="156"/>
      <c r="M12" s="158">
        <v>0</v>
      </c>
      <c r="N12" s="158">
        <v>0</v>
      </c>
      <c r="O12" s="157"/>
      <c r="P12" s="157"/>
      <c r="Q12" s="156">
        <f t="shared" si="3"/>
        <v>0</v>
      </c>
      <c r="R12" s="157"/>
    </row>
    <row r="13" spans="1:18" ht="22.5" customHeight="1" x14ac:dyDescent="0.25">
      <c r="A13" s="171"/>
      <c r="B13" s="171"/>
      <c r="C13" s="159">
        <f t="shared" ca="1" si="2"/>
        <v>45118</v>
      </c>
      <c r="D13" s="171">
        <f t="shared" si="0"/>
        <v>0</v>
      </c>
      <c r="E13" s="172" t="str">
        <f t="shared" si="1"/>
        <v xml:space="preserve"> </v>
      </c>
      <c r="F13" s="163"/>
      <c r="G13" s="157" t="str">
        <f>_xlfn.IFNA(VLOOKUP(F13,Table1[],2,FALSE)," ")</f>
        <v xml:space="preserve"> </v>
      </c>
      <c r="H13" s="157"/>
      <c r="I13" s="157" t="str">
        <f>_xlfn.IFNA(VLOOKUP(H13,Table6[[Landfill Name]:[Registration Number]],2,FALSE)," ")</f>
        <v xml:space="preserve"> </v>
      </c>
      <c r="J13" s="156"/>
      <c r="K13" s="156"/>
      <c r="L13" s="156"/>
      <c r="M13" s="158">
        <v>0</v>
      </c>
      <c r="N13" s="158">
        <v>0</v>
      </c>
      <c r="O13" s="157"/>
      <c r="P13" s="157"/>
      <c r="Q13" s="156">
        <f t="shared" si="3"/>
        <v>0</v>
      </c>
      <c r="R13" s="157"/>
    </row>
    <row r="14" spans="1:18" ht="22.5" customHeight="1" x14ac:dyDescent="0.25">
      <c r="A14" s="171"/>
      <c r="B14" s="171"/>
      <c r="C14" s="159">
        <f t="shared" ca="1" si="2"/>
        <v>45118</v>
      </c>
      <c r="D14" s="171">
        <f t="shared" si="0"/>
        <v>0</v>
      </c>
      <c r="E14" s="172" t="str">
        <f t="shared" si="1"/>
        <v xml:space="preserve"> </v>
      </c>
      <c r="F14" s="163"/>
      <c r="G14" s="157" t="str">
        <f>_xlfn.IFNA(VLOOKUP(F14,Table1[],2,FALSE)," ")</f>
        <v xml:space="preserve"> </v>
      </c>
      <c r="H14" s="157"/>
      <c r="I14" s="157" t="str">
        <f>_xlfn.IFNA(VLOOKUP(H14,Table6[[Landfill Name]:[Registration Number]],2,FALSE)," ")</f>
        <v xml:space="preserve"> </v>
      </c>
      <c r="J14" s="156"/>
      <c r="K14" s="156"/>
      <c r="L14" s="156"/>
      <c r="M14" s="158">
        <v>0</v>
      </c>
      <c r="N14" s="158">
        <v>0</v>
      </c>
      <c r="O14" s="157"/>
      <c r="P14" s="157"/>
      <c r="Q14" s="156">
        <f t="shared" si="3"/>
        <v>0</v>
      </c>
      <c r="R14" s="157"/>
    </row>
    <row r="15" spans="1:18" ht="22.5" customHeight="1" x14ac:dyDescent="0.25">
      <c r="A15" s="171"/>
      <c r="B15" s="171"/>
      <c r="C15" s="159">
        <f t="shared" ca="1" si="2"/>
        <v>45118</v>
      </c>
      <c r="D15" s="171">
        <f t="shared" si="0"/>
        <v>0</v>
      </c>
      <c r="E15" s="172" t="str">
        <f t="shared" si="1"/>
        <v xml:space="preserve"> </v>
      </c>
      <c r="F15" s="163"/>
      <c r="G15" s="157" t="str">
        <f>_xlfn.IFNA(VLOOKUP(F15,Table1[],2,FALSE)," ")</f>
        <v xml:space="preserve"> </v>
      </c>
      <c r="H15" s="157"/>
      <c r="I15" s="157" t="str">
        <f>_xlfn.IFNA(VLOOKUP(H15,Table6[[Landfill Name]:[Registration Number]],2,FALSE)," ")</f>
        <v xml:space="preserve"> </v>
      </c>
      <c r="J15" s="156"/>
      <c r="K15" s="156"/>
      <c r="L15" s="156"/>
      <c r="M15" s="158">
        <v>0</v>
      </c>
      <c r="N15" s="158">
        <v>0</v>
      </c>
      <c r="O15" s="157"/>
      <c r="P15" s="157"/>
      <c r="Q15" s="156">
        <f t="shared" si="3"/>
        <v>0</v>
      </c>
      <c r="R15" s="157"/>
    </row>
    <row r="16" spans="1:18" ht="22.5" customHeight="1" x14ac:dyDescent="0.25">
      <c r="A16" s="171"/>
      <c r="B16" s="171"/>
      <c r="C16" s="159">
        <f t="shared" ca="1" si="2"/>
        <v>45118</v>
      </c>
      <c r="D16" s="171">
        <f t="shared" si="0"/>
        <v>0</v>
      </c>
      <c r="E16" s="172" t="str">
        <f t="shared" si="1"/>
        <v xml:space="preserve"> </v>
      </c>
      <c r="F16" s="163"/>
      <c r="G16" s="157" t="str">
        <f>_xlfn.IFNA(VLOOKUP(F16,Table1[],2,FALSE)," ")</f>
        <v xml:space="preserve"> </v>
      </c>
      <c r="H16" s="157"/>
      <c r="I16" s="157" t="str">
        <f>_xlfn.IFNA(VLOOKUP(H16,Table6[[Landfill Name]:[Registration Number]],2,FALSE)," ")</f>
        <v xml:space="preserve"> </v>
      </c>
      <c r="J16" s="156"/>
      <c r="K16" s="156"/>
      <c r="L16" s="156"/>
      <c r="M16" s="158">
        <v>0</v>
      </c>
      <c r="N16" s="158">
        <v>0</v>
      </c>
      <c r="O16" s="157"/>
      <c r="P16" s="157"/>
      <c r="Q16" s="156">
        <f t="shared" si="3"/>
        <v>0</v>
      </c>
      <c r="R16" s="157"/>
    </row>
    <row r="17" spans="1:18" ht="22.5" customHeight="1" x14ac:dyDescent="0.25">
      <c r="A17" s="171"/>
      <c r="B17" s="171"/>
      <c r="C17" s="159">
        <f t="shared" ca="1" si="2"/>
        <v>45118</v>
      </c>
      <c r="D17" s="171">
        <f t="shared" si="0"/>
        <v>0</v>
      </c>
      <c r="E17" s="172" t="str">
        <f t="shared" si="1"/>
        <v xml:space="preserve"> </v>
      </c>
      <c r="F17" s="163"/>
      <c r="G17" s="157" t="str">
        <f>_xlfn.IFNA(VLOOKUP(F17,Table1[],2,FALSE)," ")</f>
        <v xml:space="preserve"> </v>
      </c>
      <c r="H17" s="157"/>
      <c r="I17" s="157" t="str">
        <f>_xlfn.IFNA(VLOOKUP(H17,Table6[[Landfill Name]:[Registration Number]],2,FALSE)," ")</f>
        <v xml:space="preserve"> </v>
      </c>
      <c r="J17" s="156"/>
      <c r="K17" s="156"/>
      <c r="L17" s="156"/>
      <c r="M17" s="158">
        <v>0</v>
      </c>
      <c r="N17" s="158">
        <v>0</v>
      </c>
      <c r="O17" s="157"/>
      <c r="P17" s="157"/>
      <c r="Q17" s="156">
        <f t="shared" si="3"/>
        <v>0</v>
      </c>
      <c r="R17" s="157"/>
    </row>
    <row r="18" spans="1:18" ht="22.5" customHeight="1" x14ac:dyDescent="0.25">
      <c r="A18" s="171"/>
      <c r="B18" s="171"/>
      <c r="C18" s="159">
        <f t="shared" ca="1" si="2"/>
        <v>45118</v>
      </c>
      <c r="D18" s="171">
        <f t="shared" si="0"/>
        <v>0</v>
      </c>
      <c r="E18" s="172" t="str">
        <f t="shared" si="1"/>
        <v xml:space="preserve"> </v>
      </c>
      <c r="F18" s="163"/>
      <c r="G18" s="157" t="str">
        <f>_xlfn.IFNA(VLOOKUP(F18,Table1[],2,FALSE)," ")</f>
        <v xml:space="preserve"> </v>
      </c>
      <c r="H18" s="157"/>
      <c r="I18" s="157" t="str">
        <f>_xlfn.IFNA(VLOOKUP(H18,Table6[[Landfill Name]:[Registration Number]],2,FALSE)," ")</f>
        <v xml:space="preserve"> </v>
      </c>
      <c r="J18" s="156"/>
      <c r="K18" s="156"/>
      <c r="L18" s="156"/>
      <c r="M18" s="158">
        <v>0</v>
      </c>
      <c r="N18" s="158">
        <v>0</v>
      </c>
      <c r="O18" s="157"/>
      <c r="P18" s="157"/>
      <c r="Q18" s="156">
        <f t="shared" si="3"/>
        <v>0</v>
      </c>
      <c r="R18" s="157"/>
    </row>
    <row r="19" spans="1:18" ht="22.5" customHeight="1" x14ac:dyDescent="0.25">
      <c r="A19" s="171"/>
      <c r="B19" s="171"/>
      <c r="C19" s="159">
        <f t="shared" ca="1" si="2"/>
        <v>45118</v>
      </c>
      <c r="D19" s="171">
        <f t="shared" si="0"/>
        <v>0</v>
      </c>
      <c r="E19" s="172" t="str">
        <f t="shared" si="1"/>
        <v xml:space="preserve"> </v>
      </c>
      <c r="F19" s="163"/>
      <c r="G19" s="157" t="str">
        <f>_xlfn.IFNA(VLOOKUP(F19,Table1[],2,FALSE)," ")</f>
        <v xml:space="preserve"> </v>
      </c>
      <c r="H19" s="157"/>
      <c r="I19" s="157" t="str">
        <f>_xlfn.IFNA(VLOOKUP(H19,Table6[[Landfill Name]:[Registration Number]],2,FALSE)," ")</f>
        <v xml:space="preserve"> </v>
      </c>
      <c r="J19" s="156"/>
      <c r="K19" s="156"/>
      <c r="L19" s="156"/>
      <c r="M19" s="158">
        <v>0</v>
      </c>
      <c r="N19" s="158">
        <v>0</v>
      </c>
      <c r="O19" s="157"/>
      <c r="P19" s="157"/>
      <c r="Q19" s="156">
        <f t="shared" si="3"/>
        <v>0</v>
      </c>
      <c r="R19" s="157"/>
    </row>
    <row r="20" spans="1:18" ht="22.5" customHeight="1" x14ac:dyDescent="0.25">
      <c r="A20" s="171"/>
      <c r="B20" s="171"/>
      <c r="C20" s="159">
        <f t="shared" ca="1" si="2"/>
        <v>45118</v>
      </c>
      <c r="D20" s="171">
        <f t="shared" si="0"/>
        <v>0</v>
      </c>
      <c r="E20" s="172" t="str">
        <f t="shared" si="1"/>
        <v xml:space="preserve"> </v>
      </c>
      <c r="F20" s="163"/>
      <c r="G20" s="157" t="str">
        <f>_xlfn.IFNA(VLOOKUP(F20,Table1[],2,FALSE)," ")</f>
        <v xml:space="preserve"> </v>
      </c>
      <c r="H20" s="157"/>
      <c r="I20" s="157" t="str">
        <f>_xlfn.IFNA(VLOOKUP(H20,Table6[[Landfill Name]:[Registration Number]],2,FALSE)," ")</f>
        <v xml:space="preserve"> </v>
      </c>
      <c r="J20" s="156"/>
      <c r="K20" s="156"/>
      <c r="L20" s="156"/>
      <c r="M20" s="158">
        <v>0</v>
      </c>
      <c r="N20" s="158">
        <v>0</v>
      </c>
      <c r="O20" s="157"/>
      <c r="P20" s="157"/>
      <c r="Q20" s="156">
        <f t="shared" si="3"/>
        <v>0</v>
      </c>
      <c r="R20" s="157"/>
    </row>
    <row r="21" spans="1:18" ht="22.5" customHeight="1" x14ac:dyDescent="0.25">
      <c r="A21" s="171"/>
      <c r="B21" s="171"/>
      <c r="C21" s="159">
        <f t="shared" ca="1" si="2"/>
        <v>45118</v>
      </c>
      <c r="D21" s="171">
        <f t="shared" si="0"/>
        <v>0</v>
      </c>
      <c r="E21" s="172" t="str">
        <f t="shared" si="1"/>
        <v xml:space="preserve"> </v>
      </c>
      <c r="F21" s="163"/>
      <c r="G21" s="157" t="str">
        <f>_xlfn.IFNA(VLOOKUP(F21,Table1[],2,FALSE)," ")</f>
        <v xml:space="preserve"> </v>
      </c>
      <c r="H21" s="157"/>
      <c r="I21" s="157" t="str">
        <f>_xlfn.IFNA(VLOOKUP(H21,Table6[[Landfill Name]:[Registration Number]],2,FALSE)," ")</f>
        <v xml:space="preserve"> </v>
      </c>
      <c r="J21" s="156"/>
      <c r="K21" s="156"/>
      <c r="L21" s="156"/>
      <c r="M21" s="158">
        <v>0</v>
      </c>
      <c r="N21" s="160">
        <v>0</v>
      </c>
      <c r="O21" s="157"/>
      <c r="P21" s="157"/>
      <c r="Q21" s="156">
        <f t="shared" si="3"/>
        <v>0</v>
      </c>
      <c r="R21" s="157"/>
    </row>
    <row r="22" spans="1:18" x14ac:dyDescent="0.25">
      <c r="J22" s="46"/>
      <c r="K22" s="46"/>
      <c r="L22" s="46"/>
      <c r="M22" s="48" t="s">
        <v>79</v>
      </c>
      <c r="N22" s="49">
        <f>SUM(N6:N21)</f>
        <v>0</v>
      </c>
    </row>
    <row r="23" spans="1:18" ht="31.5" x14ac:dyDescent="0.25">
      <c r="R23" s="173" t="s">
        <v>9</v>
      </c>
    </row>
  </sheetData>
  <sheetProtection sheet="1" objects="1" scenarios="1"/>
  <mergeCells count="2">
    <mergeCell ref="K3:N3"/>
    <mergeCell ref="F5:H5"/>
  </mergeCells>
  <dataValidations count="1">
    <dataValidation type="date" allowBlank="1" showInputMessage="1" showErrorMessage="1" sqref="J1:J1048576 L1:L1048576" xr:uid="{4599BD68-83D5-420F-B800-858283C8086D}">
      <formula1>1</formula1>
      <formula2>402133</formula2>
    </dataValidation>
  </dataValidations>
  <hyperlinks>
    <hyperlink ref="R23" location="Declaration!A1" display="Next" xr:uid="{B86D7F77-F707-4FE1-BD59-4E4BE76B640A}"/>
  </hyperlinks>
  <pageMargins left="0.7" right="0.7" top="0.75" bottom="0.75" header="0.3" footer="0.3"/>
  <pageSetup paperSize="9" orientation="portrait" r:id="rId1"/>
  <headerFooter>
    <oddHeader>&amp;C&amp;"Calibri"&amp;10&amp;K0000FFOFFICIAL - CONFIDENTIAL&amp;1#_x000D_&amp;"Calibri"&amp;11&amp;K000000</oddHeader>
    <oddFooter>&amp;C&amp;"Calibri"&amp;11&amp;K000000_x000D_&amp;1#&amp;"Calibri"&amp;10&amp;K0000FFOFFICIAL - CONFIDENTIAL</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D408856A-1030-4C74-8376-C993CC832896}">
          <x14:formula1>
            <xm:f>'Lookup tables'!$A$19:$A$49</xm:f>
          </x14:formula1>
          <xm:sqref>K6:K21 H6:H21</xm:sqref>
        </x14:dataValidation>
        <x14:dataValidation type="list" allowBlank="1" showInputMessage="1" showErrorMessage="1" xr:uid="{86AC222F-096F-43AE-8B18-6DC5FFF9FD93}">
          <x14:formula1>
            <xm:f>'Lookup tables'!$D$3:$D$4</xm:f>
          </x14:formula1>
          <xm:sqref>P6:P21</xm:sqref>
        </x14:dataValidation>
        <x14:dataValidation type="list" allowBlank="1" showInputMessage="1" showErrorMessage="1" xr:uid="{BCE78AC1-C349-4F3F-9D4C-375263B615B7}">
          <x14:formula1>
            <xm:f>'Lookup tables'!$A$2:$A$14</xm:f>
          </x14:formula1>
          <xm:sqref>F6:F21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46554-9D46-4FD0-89ED-22058BEBB30C}">
  <sheetPr codeName="Sheet9">
    <tabColor rgb="FF0070C0"/>
  </sheetPr>
  <dimension ref="A1:M22"/>
  <sheetViews>
    <sheetView showGridLines="0" showRowColHeaders="0" workbookViewId="0">
      <selection activeCell="F29" sqref="F29"/>
    </sheetView>
  </sheetViews>
  <sheetFormatPr defaultRowHeight="15" x14ac:dyDescent="0.25"/>
  <cols>
    <col min="7" max="7" width="13.5703125" customWidth="1"/>
    <col min="8" max="8" width="4.85546875" customWidth="1"/>
  </cols>
  <sheetData>
    <row r="1" spans="1:13" x14ac:dyDescent="0.25">
      <c r="A1" s="1"/>
      <c r="B1" s="76" t="s">
        <v>0</v>
      </c>
      <c r="C1" s="1"/>
      <c r="D1" s="1"/>
      <c r="E1" s="1"/>
      <c r="F1" s="1"/>
      <c r="G1" s="1"/>
      <c r="H1" s="1"/>
      <c r="I1" s="1"/>
      <c r="J1" s="1"/>
      <c r="K1" s="1"/>
      <c r="L1" s="34"/>
      <c r="M1" s="34" t="s">
        <v>192</v>
      </c>
    </row>
    <row r="2" spans="1:13" ht="31.5" customHeight="1" x14ac:dyDescent="0.25">
      <c r="B2" s="208" t="s">
        <v>193</v>
      </c>
      <c r="C2" s="208"/>
      <c r="D2" s="208"/>
      <c r="E2" s="208"/>
      <c r="F2" s="208"/>
      <c r="G2" s="208"/>
      <c r="H2" s="208"/>
      <c r="I2" s="208"/>
      <c r="J2" s="208"/>
      <c r="K2" s="208"/>
      <c r="L2" s="208"/>
      <c r="M2" s="208"/>
    </row>
    <row r="3" spans="1:13" ht="27.75" customHeight="1" x14ac:dyDescent="0.25">
      <c r="B3" s="190" t="s">
        <v>194</v>
      </c>
      <c r="C3" s="190"/>
      <c r="D3" s="190"/>
      <c r="E3" s="190"/>
      <c r="F3" s="190"/>
      <c r="G3" s="190"/>
      <c r="H3" s="190"/>
      <c r="I3" s="190"/>
      <c r="J3" s="190"/>
      <c r="K3" s="190"/>
      <c r="L3" s="190"/>
      <c r="M3" s="190"/>
    </row>
    <row r="5" spans="1:13" ht="15.75" x14ac:dyDescent="0.25">
      <c r="A5" s="4"/>
      <c r="B5" s="132">
        <v>1</v>
      </c>
      <c r="C5" s="136" t="s">
        <v>195</v>
      </c>
      <c r="D5" s="137"/>
      <c r="E5" s="138"/>
      <c r="F5" s="138"/>
    </row>
    <row r="6" spans="1:13" ht="24" customHeight="1" x14ac:dyDescent="0.25">
      <c r="B6" s="3"/>
      <c r="C6" s="228">
        <f>'Qualifying Contributions'!H16</f>
        <v>0</v>
      </c>
      <c r="D6" s="229"/>
      <c r="E6" s="230"/>
    </row>
    <row r="7" spans="1:13" x14ac:dyDescent="0.25">
      <c r="B7" s="3"/>
    </row>
    <row r="8" spans="1:13" ht="15.75" x14ac:dyDescent="0.25">
      <c r="A8" s="4"/>
      <c r="B8" s="132">
        <v>2</v>
      </c>
      <c r="C8" s="136" t="s">
        <v>196</v>
      </c>
      <c r="D8" s="137"/>
      <c r="E8" s="138"/>
      <c r="F8" s="138"/>
    </row>
    <row r="9" spans="1:13" ht="24" customHeight="1" x14ac:dyDescent="0.25">
      <c r="B9" s="129"/>
      <c r="C9" s="231">
        <f>'Project Enrolment'!U28</f>
        <v>0</v>
      </c>
      <c r="D9" s="232"/>
      <c r="E9" s="233"/>
    </row>
    <row r="10" spans="1:13" x14ac:dyDescent="0.25">
      <c r="B10" s="129"/>
    </row>
    <row r="11" spans="1:13" ht="15.75" x14ac:dyDescent="0.25">
      <c r="A11" s="4"/>
      <c r="B11" s="132">
        <v>3</v>
      </c>
      <c r="C11" s="136" t="s">
        <v>197</v>
      </c>
      <c r="D11" s="137"/>
      <c r="E11" s="138"/>
      <c r="F11" s="138"/>
    </row>
    <row r="12" spans="1:13" ht="24" customHeight="1" x14ac:dyDescent="0.25">
      <c r="B12" s="129"/>
      <c r="C12" s="228">
        <f>'Transfer to Project'!L28</f>
        <v>0</v>
      </c>
      <c r="D12" s="229"/>
      <c r="E12" s="230"/>
    </row>
    <row r="13" spans="1:13" x14ac:dyDescent="0.25">
      <c r="B13" s="129"/>
    </row>
    <row r="14" spans="1:13" ht="15.75" x14ac:dyDescent="0.25">
      <c r="A14" s="4"/>
      <c r="B14" s="132">
        <v>4</v>
      </c>
      <c r="C14" s="136" t="s">
        <v>198</v>
      </c>
      <c r="D14" s="137"/>
      <c r="E14" s="138"/>
      <c r="F14" s="138"/>
    </row>
    <row r="15" spans="1:13" ht="24" customHeight="1" x14ac:dyDescent="0.25">
      <c r="B15" s="129"/>
      <c r="C15" s="228">
        <f>CTP!W21</f>
        <v>0</v>
      </c>
      <c r="D15" s="229"/>
      <c r="E15" s="230"/>
    </row>
    <row r="16" spans="1:13" x14ac:dyDescent="0.25">
      <c r="B16" s="129"/>
    </row>
    <row r="17" spans="1:13" ht="15.75" x14ac:dyDescent="0.25">
      <c r="A17" s="4"/>
      <c r="B17" s="132">
        <v>4</v>
      </c>
      <c r="C17" s="136" t="s">
        <v>199</v>
      </c>
      <c r="D17" s="137"/>
      <c r="E17" s="138"/>
      <c r="F17" s="138"/>
    </row>
    <row r="18" spans="1:13" ht="24" customHeight="1" x14ac:dyDescent="0.25">
      <c r="B18" s="129"/>
      <c r="C18" s="228">
        <f>'Other fund transfer'!N22</f>
        <v>0</v>
      </c>
      <c r="D18" s="229"/>
      <c r="E18" s="230"/>
    </row>
    <row r="20" spans="1:13" ht="48.75" customHeight="1" x14ac:dyDescent="0.25">
      <c r="B20" s="227" t="s">
        <v>200</v>
      </c>
      <c r="C20" s="227"/>
      <c r="D20" s="227"/>
      <c r="E20" s="227"/>
      <c r="F20" s="227"/>
      <c r="G20" s="227"/>
      <c r="H20" s="227"/>
      <c r="I20" s="227"/>
      <c r="J20" s="227"/>
      <c r="K20" s="227"/>
      <c r="L20" s="225" t="s">
        <v>201</v>
      </c>
      <c r="M20" s="226"/>
    </row>
    <row r="22" spans="1:13" ht="35.25" customHeight="1" x14ac:dyDescent="0.25">
      <c r="B22" s="224" t="s">
        <v>202</v>
      </c>
      <c r="C22" s="224"/>
      <c r="D22" s="224"/>
      <c r="E22" s="224"/>
      <c r="F22" s="224"/>
      <c r="G22" s="224"/>
      <c r="H22" s="224"/>
      <c r="I22" s="224"/>
      <c r="J22" s="224"/>
      <c r="K22" s="224"/>
      <c r="L22" s="224"/>
      <c r="M22" s="224"/>
    </row>
  </sheetData>
  <sheetProtection sheet="1" objects="1" scenarios="1"/>
  <mergeCells count="10">
    <mergeCell ref="B2:M2"/>
    <mergeCell ref="B3:M3"/>
    <mergeCell ref="B22:M22"/>
    <mergeCell ref="L20:M20"/>
    <mergeCell ref="B20:K20"/>
    <mergeCell ref="C6:E6"/>
    <mergeCell ref="C9:E9"/>
    <mergeCell ref="C12:E12"/>
    <mergeCell ref="C15:E15"/>
    <mergeCell ref="C18:E18"/>
  </mergeCells>
  <pageMargins left="0.7" right="0.7" top="0.75" bottom="0.75" header="0.3" footer="0.3"/>
  <pageSetup paperSize="9" orientation="portrait" r:id="rId1"/>
  <headerFooter>
    <oddHeader>&amp;C&amp;"Calibri"&amp;10&amp;K0000FFOFFICIAL - CONFIDENTIAL&amp;1#_x000D_&amp;"Calibri"&amp;11&amp;K000000</oddHeader>
    <oddFooter>&amp;C&amp;"Calibri"&amp;11&amp;K000000_x000D_&amp;1#&amp;"Calibri"&amp;10&amp;K0000FFOFFICIAL - CONFIDENTIAL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748BE61-4EEA-47BF-A3FB-C622E40E892F}">
          <x14:formula1>
            <xm:f>'Lookup tables'!$D$2:$D$4</xm:f>
          </x14:formula1>
          <xm:sqref>L20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1db0558-f140-4f90-8466-c94a41a190da">
      <UserInfo>
        <DisplayName>Christie, Robert</DisplayName>
        <AccountId>96</AccountId>
        <AccountType/>
      </UserInfo>
      <UserInfo>
        <DisplayName>Quin, Samuel</DisplayName>
        <AccountId>97</AccountId>
        <AccountType/>
      </UserInfo>
    </SharedWithUsers>
    <lcf76f155ced4ddcb4097134ff3c332f xmlns="e02bd00c-3059-42c9-b813-f4fee2671bfc">
      <Terms xmlns="http://schemas.microsoft.com/office/infopath/2007/PartnerControls"/>
    </lcf76f155ced4ddcb4097134ff3c332f>
    <TaxCatchAll xmlns="6817a18b-ca13-4b62-8bc4-ed31bbcf9b80" xsi:nil="true"/>
    <ActiveDocuments xmlns="e02bd00c-3059-42c9-b813-f4fee2671bf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1C83784422864DA3A8DFDABA8D1988" ma:contentTypeVersion="15" ma:contentTypeDescription="Create a new document." ma:contentTypeScope="" ma:versionID="5b7eb14e10a1c0368611651cfd628e72">
  <xsd:schema xmlns:xsd="http://www.w3.org/2001/XMLSchema" xmlns:xs="http://www.w3.org/2001/XMLSchema" xmlns:p="http://schemas.microsoft.com/office/2006/metadata/properties" xmlns:ns2="e02bd00c-3059-42c9-b813-f4fee2671bfc" xmlns:ns3="d1db0558-f140-4f90-8466-c94a41a190da" xmlns:ns4="6817a18b-ca13-4b62-8bc4-ed31bbcf9b80" targetNamespace="http://schemas.microsoft.com/office/2006/metadata/properties" ma:root="true" ma:fieldsID="c32de95572040a977e0ee2e97624532b" ns2:_="" ns3:_="" ns4:_="">
    <xsd:import namespace="e02bd00c-3059-42c9-b813-f4fee2671bfc"/>
    <xsd:import namespace="d1db0558-f140-4f90-8466-c94a41a190da"/>
    <xsd:import namespace="6817a18b-ca13-4b62-8bc4-ed31bbcf9b8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element ref="ns2:ActiveDocu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bd00c-3059-42c9-b813-f4fee2671b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abd7744-4958-4c37-886f-e01d22e71ff3" ma:termSetId="09814cd3-568e-fe90-9814-8d621ff8fb84" ma:anchorId="fba54fb3-c3e1-fe81-a776-ca4b69148c4d" ma:open="true" ma:isKeyword="false">
      <xsd:complexType>
        <xsd:sequence>
          <xsd:element ref="pc:Terms" minOccurs="0" maxOccurs="1"/>
        </xsd:sequence>
      </xsd:complexType>
    </xsd:element>
    <xsd:element name="ActiveDocuments" ma:index="22" nillable="true" ma:displayName="Active Documents" ma:format="Dropdown" ma:internalName="ActiveDocuments">
      <xsd:simpleType>
        <xsd:restriction base="dms:Choice">
          <xsd:enumeration value="Active"/>
          <xsd:enumeration value="Archived"/>
        </xsd:restriction>
      </xsd:simpleType>
    </xsd:element>
  </xsd:schema>
  <xsd:schema xmlns:xsd="http://www.w3.org/2001/XMLSchema" xmlns:xs="http://www.w3.org/2001/XMLSchema" xmlns:dms="http://schemas.microsoft.com/office/2006/documentManagement/types" xmlns:pc="http://schemas.microsoft.com/office/infopath/2007/PartnerControls" targetNamespace="d1db0558-f140-4f90-8466-c94a41a190d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17a18b-ca13-4b62-8bc4-ed31bbcf9b80"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9a7fa23-2a9a-4e77-959a-98eef1c00f48}" ma:internalName="TaxCatchAll" ma:showField="CatchAllData" ma:web="d1db0558-f140-4f90-8466-c94a41a190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39B8B8-99EA-44E2-BFD2-452C14232562}">
  <ds:schemaRefs>
    <ds:schemaRef ds:uri="http://schemas.microsoft.com/office/2006/metadata/properties"/>
    <ds:schemaRef ds:uri="http://schemas.microsoft.com/office/infopath/2007/PartnerControls"/>
    <ds:schemaRef ds:uri="d1db0558-f140-4f90-8466-c94a41a190da"/>
    <ds:schemaRef ds:uri="e02bd00c-3059-42c9-b813-f4fee2671bfc"/>
    <ds:schemaRef ds:uri="6817a18b-ca13-4b62-8bc4-ed31bbcf9b80"/>
  </ds:schemaRefs>
</ds:datastoreItem>
</file>

<file path=customXml/itemProps2.xml><?xml version="1.0" encoding="utf-8"?>
<ds:datastoreItem xmlns:ds="http://schemas.openxmlformats.org/officeDocument/2006/customXml" ds:itemID="{B3B55BF5-0316-4BC7-A0C8-DF0BD69067DF}">
  <ds:schemaRefs>
    <ds:schemaRef ds:uri="http://schemas.microsoft.com/sharepoint/v3/contenttype/forms"/>
  </ds:schemaRefs>
</ds:datastoreItem>
</file>

<file path=customXml/itemProps3.xml><?xml version="1.0" encoding="utf-8"?>
<ds:datastoreItem xmlns:ds="http://schemas.openxmlformats.org/officeDocument/2006/customXml" ds:itemID="{F5AFF0A2-4729-4925-B6E0-34D44F797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bd00c-3059-42c9-b813-f4fee2671bfc"/>
    <ds:schemaRef ds:uri="d1db0558-f140-4f90-8466-c94a41a190da"/>
    <ds:schemaRef ds:uri="6817a18b-ca13-4b62-8bc4-ed31bbcf9b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How we use your information</vt:lpstr>
      <vt:lpstr>Submission Instructions</vt:lpstr>
      <vt:lpstr>Contact Details</vt:lpstr>
      <vt:lpstr>Qualifying Contributions</vt:lpstr>
      <vt:lpstr>Project Enrolment</vt:lpstr>
      <vt:lpstr>Transfer to Project</vt:lpstr>
      <vt:lpstr>CTP</vt:lpstr>
      <vt:lpstr>Other fund transfer</vt:lpstr>
      <vt:lpstr>Declaration</vt:lpstr>
      <vt:lpstr>Lookup tables</vt:lpstr>
      <vt:lpstr>AB_Name</vt:lpstr>
      <vt:lpstr>AB_Reference</vt:lpstr>
      <vt:lpstr>Notification_Date</vt:lpstr>
      <vt:lpstr>Notification_Month</vt:lpstr>
      <vt:lpstr>Notification_Year</vt:lpstr>
      <vt:lpstr>NotificationDate</vt:lpstr>
      <vt:lpstr>Notifier_Email</vt:lpstr>
      <vt:lpstr>Notifier_Name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Wells, Lindsay</cp:lastModifiedBy>
  <cp:revision/>
  <dcterms:created xsi:type="dcterms:W3CDTF">2021-06-17T08:22:29Z</dcterms:created>
  <dcterms:modified xsi:type="dcterms:W3CDTF">2023-07-11T09:26:56Z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0x010100521C83784422864DA3A8DFDABA8D1988</vt:lpwstr>
  </property>
  <property fmtid="{D5CDD505-2E9C-101B-9397-08002B2CF9AE}" pid="3" name="MSIP_Label_7ecbf676-6ff4-4853-a992-de6eeedea7d9_SetDate">
    <vt:lpwstr>2021-06-17T08:22:32Z</vt:lpwstr>
  </property>
  <property fmtid="{D5CDD505-2E9C-101B-9397-08002B2CF9AE}" pid="4" name="MSIP_Label_7ecbf676-6ff4-4853-a992-de6eeedea7d9_Name">
    <vt:lpwstr>Official – Business</vt:lpwstr>
  </property>
  <property fmtid="{D5CDD505-2E9C-101B-9397-08002B2CF9AE}" pid="5" name="MSIP_Label_7ecbf676-6ff4-4853-a992-de6eeedea7d9_SiteId">
    <vt:lpwstr>5cf26d65-cf46-4c72-ba82-7577d9c2d7ab</vt:lpwstr>
  </property>
  <property fmtid="{D5CDD505-2E9C-101B-9397-08002B2CF9AE}" pid="6" name="MSIP_Label_7ecbf676-6ff4-4853-a992-de6eeedea7d9_Method">
    <vt:lpwstr>Standard</vt:lpwstr>
  </property>
  <property fmtid="{D5CDD505-2E9C-101B-9397-08002B2CF9AE}" pid="7" name="MSIP_Label_7ecbf676-6ff4-4853-a992-de6eeedea7d9_Enabled">
    <vt:lpwstr>True</vt:lpwstr>
  </property>
  <property fmtid="{D5CDD505-2E9C-101B-9397-08002B2CF9AE}" pid="8" name="MSIP_Label_7ecbf676-6ff4-4853-a992-de6eeedea7d9_ActionId">
    <vt:lpwstr>c01aed3b-edaf-4167-8574-d48fa3c4648b</vt:lpwstr>
  </property>
  <property fmtid="{D5CDD505-2E9C-101B-9397-08002B2CF9AE}" pid="9" name="MSIP_Label_7ecbf676-6ff4-4853-a992-de6eeedea7d9_ContentBits">
    <vt:lpwstr>3</vt:lpwstr>
  </property>
  <property fmtid="{D5CDD505-2E9C-101B-9397-08002B2CF9AE}" pid="10" name="MediaServiceImageTags">
    <vt:lpwstr/>
  </property>
  <property fmtid="{D5CDD505-2E9C-101B-9397-08002B2CF9AE}" pid="11" name="MSIP_Label_f1368e74-f3d7-41ac-9422-f51125f5837a_Enabled">
    <vt:lpwstr>true</vt:lpwstr>
  </property>
  <property fmtid="{D5CDD505-2E9C-101B-9397-08002B2CF9AE}" pid="12" name="MSIP_Label_f1368e74-f3d7-41ac-9422-f51125f5837a_SetDate">
    <vt:lpwstr>2023-07-10T08:54:14Z</vt:lpwstr>
  </property>
  <property fmtid="{D5CDD505-2E9C-101B-9397-08002B2CF9AE}" pid="13" name="MSIP_Label_f1368e74-f3d7-41ac-9422-f51125f5837a_Method">
    <vt:lpwstr>Privileged</vt:lpwstr>
  </property>
  <property fmtid="{D5CDD505-2E9C-101B-9397-08002B2CF9AE}" pid="14" name="MSIP_Label_f1368e74-f3d7-41ac-9422-f51125f5837a_Name">
    <vt:lpwstr>Official Confidential</vt:lpwstr>
  </property>
  <property fmtid="{D5CDD505-2E9C-101B-9397-08002B2CF9AE}" pid="15" name="MSIP_Label_f1368e74-f3d7-41ac-9422-f51125f5837a_SiteId">
    <vt:lpwstr>5cf26d65-cf46-4c72-ba82-7577d9c2d7ab</vt:lpwstr>
  </property>
  <property fmtid="{D5CDD505-2E9C-101B-9397-08002B2CF9AE}" pid="16" name="MSIP_Label_f1368e74-f3d7-41ac-9422-f51125f5837a_ActionId">
    <vt:lpwstr>503d1f91-3e70-442a-9a1b-d24b0291c2d5</vt:lpwstr>
  </property>
  <property fmtid="{D5CDD505-2E9C-101B-9397-08002B2CF9AE}" pid="17" name="MSIP_Label_f1368e74-f3d7-41ac-9422-f51125f5837a_ContentBits">
    <vt:lpwstr>3</vt:lpwstr>
  </property>
</Properties>
</file>